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12435" yWindow="270" windowWidth="12270" windowHeight="12270" tabRatio="836" activeTab="0"/>
  </bookViews>
  <sheets>
    <sheet name="UVOD" sheetId="1" r:id="rId1"/>
    <sheet name="ZAKL_DATA" sheetId="2" r:id="rId2"/>
    <sheet name="DAP1" sheetId="3" r:id="rId3"/>
    <sheet name="DAP2" sheetId="4" r:id="rId4"/>
    <sheet name="DAP3" sheetId="5" r:id="rId5"/>
    <sheet name="DAP4" sheetId="6" r:id="rId6"/>
    <sheet name="ZAV" sheetId="7" r:id="rId7"/>
    <sheet name="1Př1" sheetId="8" r:id="rId8"/>
    <sheet name="1Př2" sheetId="9" r:id="rId9"/>
    <sheet name="2Př" sheetId="10" r:id="rId10"/>
    <sheet name="3Př" sheetId="11" r:id="rId11"/>
    <sheet name="3Př_a" sheetId="12" r:id="rId12"/>
    <sheet name="6Př" sheetId="13" r:id="rId13"/>
    <sheet name="Př_b" sheetId="14" r:id="rId14"/>
    <sheet name="Zálohy1" sheetId="15" r:id="rId15"/>
    <sheet name="Zálohy2" sheetId="16" r:id="rId16"/>
  </sheets>
  <definedNames>
    <definedName name="_xlfn.BAHTTEXT" hidden="1">#NAME?</definedName>
    <definedName name="_xlnm.Print_Area" localSheetId="7">'1Př1'!$A$1:$K$38</definedName>
    <definedName name="_xlnm.Print_Area" localSheetId="8">'1Př2'!$A$1:$G$50</definedName>
    <definedName name="_xlnm.Print_Area" localSheetId="9">'2Př'!$A$1:$J$37</definedName>
    <definedName name="_xlnm.Print_Area" localSheetId="10">'3Př'!$A$1:$G$25</definedName>
    <definedName name="_xlnm.Print_Area" localSheetId="11">'3Př_a'!$A$1:$G$23</definedName>
    <definedName name="_xlnm.Print_Area" localSheetId="12">'6Př'!$A$1:$F$36</definedName>
    <definedName name="_xlnm.Print_Area" localSheetId="2">'DAP1'!$A$1:$L$45</definedName>
    <definedName name="_xlnm.Print_Area" localSheetId="3">'DAP2'!$A$1:$J$45</definedName>
    <definedName name="_xlnm.Print_Area" localSheetId="4">'DAP3'!$A$1:$I$47</definedName>
    <definedName name="_xlnm.Print_Area" localSheetId="5">'DAP4'!$A$1:$K$53</definedName>
    <definedName name="_xlnm.Print_Area" localSheetId="13">'Př_b'!$A$1:$F$36</definedName>
    <definedName name="_xlnm.Print_Area" localSheetId="0">'UVOD'!$A$1:$K$41</definedName>
    <definedName name="_xlnm.Print_Area" localSheetId="1">'ZAKL_DATA'!$A$1:$E$42</definedName>
    <definedName name="_xlnm.Print_Area" localSheetId="14">'Zálohy1'!$A$1:$D$41</definedName>
    <definedName name="_xlnm.Print_Area" localSheetId="15">'Zálohy2'!$A$1:$D$41</definedName>
    <definedName name="_xlnm.Print_Area" localSheetId="6">'ZAV'!$A$2:$C$49</definedName>
  </definedNames>
  <calcPr fullCalcOnLoad="1"/>
</workbook>
</file>

<file path=xl/comments2.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comments3.xml><?xml version="1.0" encoding="utf-8"?>
<comments xmlns="http://schemas.openxmlformats.org/spreadsheetml/2006/main">
  <authors>
    <author>Martin Štěpán</author>
  </authors>
  <commentList>
    <comment ref="A5" authorId="0">
      <text>
        <r>
          <rPr>
            <b/>
            <sz val="8"/>
            <rFont val="Tahoma"/>
            <family val="0"/>
          </rPr>
          <t>Martin Štěpán:</t>
        </r>
        <r>
          <rPr>
            <sz val="8"/>
            <rFont val="Tahoma"/>
            <family val="0"/>
          </rPr>
          <t xml:space="preserve">
DIČ je potřeba vyplnit na listu ZAKL_DATA, buňka D2.</t>
        </r>
      </text>
    </comment>
    <comment ref="A7" authorId="0">
      <text>
        <r>
          <rPr>
            <b/>
            <sz val="8"/>
            <rFont val="Tahoma"/>
            <family val="0"/>
          </rPr>
          <t>Martin Štěpán:</t>
        </r>
        <r>
          <rPr>
            <sz val="8"/>
            <rFont val="Tahoma"/>
            <family val="0"/>
          </rPr>
          <t xml:space="preserve">
Rodné číslo se přetahuje z položky DIČ, kterou je potřeba vyplnit na listu ZAKL_DATA, buňka D2.</t>
        </r>
      </text>
    </comment>
  </commentList>
</comments>
</file>

<file path=xl/comments4.xml><?xml version="1.0" encoding="utf-8"?>
<comments xmlns="http://schemas.openxmlformats.org/spreadsheetml/2006/main">
  <authors>
    <author>Martin Stepan</author>
  </authors>
  <commentList>
    <comment ref="E12" authorId="0">
      <text>
        <r>
          <rPr>
            <b/>
            <sz val="8"/>
            <rFont val="Tahoma"/>
            <family val="0"/>
          </rPr>
          <t xml:space="preserve">ASPEKT HM : Tato položka se přenáší z Přílohy 1, strana 1, kterou je potřeba vyplnit před dalším vyplňováním této stránky.
</t>
        </r>
        <r>
          <rPr>
            <sz val="8"/>
            <rFont val="Tahoma"/>
            <family val="0"/>
          </rPr>
          <t xml:space="preserve">
</t>
        </r>
      </text>
    </comment>
    <comment ref="E13" authorId="0">
      <text>
        <r>
          <rPr>
            <b/>
            <sz val="8"/>
            <rFont val="Tahoma"/>
            <family val="0"/>
          </rPr>
          <t>ASPEKT HM : Tato položka se přenáší z listu závěrka (ZAV), který je potřeba vyplnit před dalším vyplňováním této stránky.</t>
        </r>
        <r>
          <rPr>
            <sz val="8"/>
            <rFont val="Tahoma"/>
            <family val="0"/>
          </rPr>
          <t xml:space="preserve">
</t>
        </r>
      </text>
    </comment>
    <comment ref="E14" authorId="0">
      <text>
        <r>
          <rPr>
            <b/>
            <sz val="8"/>
            <rFont val="Tahoma"/>
            <family val="0"/>
          </rPr>
          <t>ASPEKT HM : Tato položka se přenáší z přílohy 2, strana 1, kterou je potřeba vyplnit před dalším vyplňováním této stránky.</t>
        </r>
      </text>
    </comment>
    <comment ref="E15"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 ref="F38" authorId="0">
      <text>
        <r>
          <rPr>
            <b/>
            <sz val="8"/>
            <rFont val="Tahoma"/>
            <family val="0"/>
          </rPr>
          <t xml:space="preserve">ASPEKT HM : Pokud máte příjmy ze zahraničí, nebo příjmy plynoucí za více zdaňovacích období, je potřeba před dalším vyplňováním této stránky vyplnit přílohu č. 3.
</t>
        </r>
        <r>
          <rPr>
            <sz val="8"/>
            <rFont val="Tahoma"/>
            <family val="0"/>
          </rPr>
          <t xml:space="preserve">
 </t>
        </r>
      </text>
    </comment>
  </commentList>
</comments>
</file>

<file path=xl/comments8.xml><?xml version="1.0" encoding="utf-8"?>
<comments xmlns="http://schemas.openxmlformats.org/spreadsheetml/2006/main">
  <authors>
    <author>Martin Stepan</author>
    <author>Martin Štěpán</author>
  </authors>
  <commentList>
    <comment ref="A27" authorId="0">
      <text>
        <r>
          <rPr>
            <b/>
            <sz val="8"/>
            <rFont val="Tahoma"/>
            <family val="0"/>
          </rPr>
          <t xml:space="preserve">ASPEKT HM : Tuto položku vyplní pouze poplatníci účtující v soustavě podvojného účetnictví.
</t>
        </r>
        <r>
          <rPr>
            <sz val="8"/>
            <rFont val="Tahoma"/>
            <family val="0"/>
          </rPr>
          <t xml:space="preserve">
</t>
        </r>
      </text>
    </comment>
    <comment ref="F11" authorId="1">
      <text>
        <r>
          <rPr>
            <b/>
            <sz val="8"/>
            <rFont val="Tahoma"/>
            <family val="0"/>
          </rPr>
          <t>Martin Štěpán - ASPEKT HM:</t>
        </r>
        <r>
          <rPr>
            <sz val="8"/>
            <rFont val="Tahoma"/>
            <family val="0"/>
          </rPr>
          <t xml:space="preserve">
Pokud vedete daňovou evidenci, začněte vyplňovat list ZAV.</t>
        </r>
      </text>
    </comment>
  </commentList>
</comments>
</file>

<file path=xl/sharedStrings.xml><?xml version="1.0" encoding="utf-8"?>
<sst xmlns="http://schemas.openxmlformats.org/spreadsheetml/2006/main" count="733" uniqueCount="501">
  <si>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</si>
  <si>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</si>
  <si>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</si>
  <si>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Výpočet dílčích základů daně z příjmů  z pronájmu (§9 zákona) a z ostatních příjmů (§10 zákona)</t>
  </si>
  <si>
    <r>
      <t>Dosáhl jsem příjmů ze společného jmění manželů</t>
    </r>
    <r>
      <rPr>
        <vertAlign val="superscript"/>
        <sz val="8"/>
        <rFont val="Arial"/>
        <family val="2"/>
      </rPr>
      <t>1)</t>
    </r>
  </si>
  <si>
    <t>Rozdíl mezi příjmy a výdaji (ř. 201 - ř. 202) nebo výsledek hospodaření před zdaněním (zisk,ztráta)</t>
  </si>
  <si>
    <t>Částky uveďte v celých Kč. Číselné hodnoty počítané v průběhu výpočtu daňové povinnosti jsou ukazatelé ve smyslu ustanovení § 46a odst. 3 zákona č. 337/1992 Sb., o správě daní a poplatků, ve znění pozdějších předpisů a jejich zaokrouhlení se provádí s přesností na dvě desetinná místa.</t>
  </si>
  <si>
    <r>
      <t>1)</t>
    </r>
    <r>
      <rPr>
        <sz val="7"/>
        <rFont val="Arial"/>
        <family val="2"/>
      </rPr>
      <t xml:space="preserve"> Označte křížkem odpovídající variantu.</t>
    </r>
  </si>
  <si>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</si>
  <si>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</si>
  <si>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</si>
  <si>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</si>
  <si>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rPr>
      <t>2)</t>
    </r>
  </si>
  <si>
    <t>Příjmení</t>
  </si>
  <si>
    <t>Podíl na příjmech v %</t>
  </si>
  <si>
    <t>Podíl na výdajích v %</t>
  </si>
  <si>
    <t>Dlouhodobý nehmotný majetek</t>
  </si>
  <si>
    <t>Cenné papíry a peněžní vklady</t>
  </si>
  <si>
    <t>5.</t>
  </si>
  <si>
    <t xml:space="preserve">      P Ř I Z N Á N Í</t>
  </si>
  <si>
    <t xml:space="preserve">           k dani z příjmů fyzických osob</t>
  </si>
  <si>
    <t>Na zbývajících zálohách zaplaceno poplatníkem celkem</t>
  </si>
  <si>
    <t>dále jen "DAP"</t>
  </si>
  <si>
    <t>Hmotný majetek</t>
  </si>
  <si>
    <t>metoda prostého zápočtu daně zaplacené v zahraničí</t>
  </si>
  <si>
    <t xml:space="preserve">Koeficient zápočtu [(ř. 321 - ř. 322) děleno ř. 42 výsledek vynásobte stem </t>
  </si>
  <si>
    <r>
      <t>05 DAP zpracoval a předkládá daňový poradce na základě plné moci k zastupování, která byla podána správci daně před uplynutím neprodloužené lhůty</t>
    </r>
    <r>
      <rPr>
        <vertAlign val="superscript"/>
        <sz val="8"/>
        <rFont val="Arial CE"/>
        <family val="2"/>
      </rPr>
      <t>1)</t>
    </r>
  </si>
  <si>
    <t>13 Ulice/část obce</t>
  </si>
  <si>
    <t>20 Ulice/část obce</t>
  </si>
  <si>
    <t>24 Ulice/část obce</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</si>
  <si>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</si>
  <si>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</si>
  <si>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</si>
  <si>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</si>
  <si>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</si>
  <si>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</si>
  <si>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</si>
  <si>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</si>
  <si>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Řádky 19 až 22 vyplňte pouze v případě, že adresa k poslednímu dni kalendářního roku, za který se DAP podává, je rozdílná od adresy v den podání DAP.</t>
  </si>
  <si>
    <t>29 Kód státu - vyplní jen daňový nerezident</t>
  </si>
  <si>
    <t>Ve sloupci uveďte počet listů příloh :</t>
  </si>
  <si>
    <t>Zaplacená daň stanovená paušální částkou podle §7a zákona</t>
  </si>
  <si>
    <t>Rozdíl mezi příjmy a výdaji</t>
  </si>
  <si>
    <t>Poplatník :</t>
  </si>
  <si>
    <t>***ZNAMÉNKO MÍNUS ZNAČÍ PŘEPLATEK</t>
  </si>
  <si>
    <t xml:space="preserve">Daň zaplacená v zahraničí </t>
  </si>
  <si>
    <r>
      <t xml:space="preserve">Úhrn </t>
    </r>
    <r>
      <rPr>
        <b/>
        <sz val="8"/>
        <rFont val="Arial CE"/>
        <family val="2"/>
      </rPr>
      <t>kladných</t>
    </r>
    <r>
      <rPr>
        <sz val="8"/>
        <rFont val="Arial CE"/>
        <family val="0"/>
      </rPr>
      <t xml:space="preserve"> rozdílů jednotlivých druhů příjmů</t>
    </r>
  </si>
  <si>
    <t>Zajištěná daň plátcem podle § 38e zákona</t>
  </si>
  <si>
    <t>PŘÍLOHY DAP :</t>
  </si>
  <si>
    <r>
      <t xml:space="preserve"> - dodatečně vyměřil</t>
    </r>
    <r>
      <rPr>
        <vertAlign val="superscript"/>
        <sz val="8"/>
        <rFont val="Arial CE"/>
        <family val="2"/>
      </rPr>
      <t>1)</t>
    </r>
  </si>
  <si>
    <t>ŽÁDOST O VRÁCENÍ PŘEPLATKU NA DANI Z PŘIJMU FYZICKÝCH OSOB</t>
  </si>
  <si>
    <t>Dílčí základ daně, daňová ztráta z pronájmu podle § 9 zákona                                          (ř. 203 + ř. 204 - ř. 205)</t>
  </si>
  <si>
    <t>Dílčí základ daně připadající na ostatní příjmy podle § 10 zákona  (ř. 207 - ř. 208)</t>
  </si>
  <si>
    <t>S E Z N A M</t>
  </si>
  <si>
    <t>Dílčí základ daně podle § 6 zákona ( ř. 31 + ř. 32 - ř. 33 )</t>
  </si>
  <si>
    <t xml:space="preserve">Úhrn řádků (ř. 37 + ř. 38 + ř. 39 + ř. 40). </t>
  </si>
  <si>
    <t xml:space="preserve">Základ daně snížený o nezdanitelné části základu daně a položky odčitatelné od základu daně ( ř.45 - ř.54 ) </t>
  </si>
  <si>
    <t>Daň podle § 16 zákona</t>
  </si>
  <si>
    <r>
      <t xml:space="preserve">Daň celkem zaokrouhlená </t>
    </r>
    <r>
      <rPr>
        <b/>
        <sz val="8"/>
        <rFont val="Arial CE"/>
        <family val="2"/>
      </rPr>
      <t>na celé Kč</t>
    </r>
    <r>
      <rPr>
        <sz val="8"/>
        <rFont val="Arial CE"/>
        <family val="2"/>
      </rPr>
      <t xml:space="preserve"> nahoru ( ř.58 )</t>
    </r>
  </si>
  <si>
    <t>Zaplacená daňová povinnost ( záloha ) podle § 38gb odst. 4 zákona</t>
  </si>
  <si>
    <t>k Přiznání k dani z příjmů fyzických osob za zdaňovací období</t>
  </si>
  <si>
    <t>číslo</t>
  </si>
  <si>
    <t>identifikační údaje ( adresa )</t>
  </si>
  <si>
    <t>stát zdroje příjmů</t>
  </si>
  <si>
    <t>zaplacená daň</t>
  </si>
  <si>
    <t>daň</t>
  </si>
  <si>
    <t>příjmy</t>
  </si>
  <si>
    <t>Poznámky ke sloupcům :</t>
  </si>
  <si>
    <r>
      <t>1. Identifikační údaje</t>
    </r>
    <r>
      <rPr>
        <sz val="8"/>
        <rFont val="Arial"/>
        <family val="0"/>
      </rPr>
      <t xml:space="preserve"> - uveďte údaje ( včetně adresy ) identifikující zahraničního správce daně nebo zahraničního plátce daně anebo depozitáře, identifikační údaje uvedte i v případě, když nemáte doklady zahraničního správce daně ve lhůtě k podání podání daňového přiznání k dispozici</t>
    </r>
  </si>
  <si>
    <r>
      <t>2. stát zdroje příjmů</t>
    </r>
    <r>
      <rPr>
        <sz val="8"/>
        <rFont val="Arial"/>
        <family val="0"/>
      </rPr>
      <t xml:space="preserve"> - uveďte stát zdroje zahraničních příjmů</t>
    </r>
  </si>
  <si>
    <r>
      <t>3. zaplacená daň</t>
    </r>
    <r>
      <rPr>
        <sz val="8"/>
        <rFont val="Arial"/>
        <family val="0"/>
      </rPr>
      <t xml:space="preserve"> - uveďte částku daně zaplacené v tomto státě v místní měně</t>
    </r>
  </si>
  <si>
    <r>
      <t>4. daň</t>
    </r>
    <r>
      <rPr>
        <sz val="8"/>
        <rFont val="Arial"/>
        <family val="0"/>
      </rPr>
      <t xml:space="preserve"> - uveďte částku daně zaplacené v tomto státě přepočtenou na Kč, nebo v případě, že nemáte k dispozici doklady zahraničního správce daně, uveďte předpokládanou výši daně uplatněnou v daňovém přiznání</t>
    </r>
  </si>
  <si>
    <r>
      <t>1)</t>
    </r>
    <r>
      <rPr>
        <sz val="7"/>
        <rFont val="Arial CE"/>
        <family val="2"/>
      </rPr>
      <t xml:space="preserve"> Označte křížkem odpovídající variantu.</t>
    </r>
  </si>
  <si>
    <t>Název přílohy</t>
  </si>
  <si>
    <t>1.</t>
  </si>
  <si>
    <t>2.</t>
  </si>
  <si>
    <t>3.</t>
  </si>
  <si>
    <t>Příloha č.1 - "Výpočet dílčího základu daně z příjmů z podnikání a z jiné samostatné výdělečné činnosti ( § 7 zákona )"</t>
  </si>
  <si>
    <t>Další přílohy výše neuvedené</t>
  </si>
  <si>
    <t>Počet příloh celkem</t>
  </si>
  <si>
    <t>1. ODDÍL - Údaje o poplatníkovi</t>
  </si>
  <si>
    <t>ne</t>
  </si>
  <si>
    <t>xxxx</t>
  </si>
  <si>
    <t>Zásoby</t>
  </si>
  <si>
    <t>Daň uznaná k zápočtu (ř. 323 maximálně však do výše ř. 325)</t>
  </si>
  <si>
    <t xml:space="preserve">Rozdíl řádků (ř. 323 - ř. 326) </t>
  </si>
  <si>
    <t>Pohledávky ( bez půjček )</t>
  </si>
  <si>
    <t>Úvěry a půjčky ( poskytnuté )</t>
  </si>
  <si>
    <t>Úvěry a půjčky ( přijaté )</t>
  </si>
  <si>
    <t>Příjmy</t>
  </si>
  <si>
    <t>Výdaje</t>
  </si>
  <si>
    <t>Rodné číslo</t>
  </si>
  <si>
    <t>poplatník</t>
  </si>
  <si>
    <t>DIČ</t>
  </si>
  <si>
    <t>%</t>
  </si>
  <si>
    <t>Druh příjmů podle § 10 odst. 1 zákona</t>
  </si>
  <si>
    <t>Uplatněné odpisy celkem</t>
  </si>
  <si>
    <t>Z toho odpisy nemovitostí</t>
  </si>
  <si>
    <t>Finančnímu úřadu v, ve, pro,</t>
  </si>
  <si>
    <t>01 Daňové identifikační číslo</t>
  </si>
  <si>
    <t>02 Rodné číslo</t>
  </si>
  <si>
    <t>řádné</t>
  </si>
  <si>
    <t>Adresa pobytu na území České republiky, kde se poplatník obvykle ve zdaňovacím období zdržoval</t>
  </si>
  <si>
    <t>finanční úřad</t>
  </si>
  <si>
    <t>ke dni</t>
  </si>
  <si>
    <t>Email :</t>
  </si>
  <si>
    <t>Podpis odpovědného pracovníka</t>
  </si>
  <si>
    <t>Potvrzení o poskytnutém úvěru na bytové potřeby a o výši úroků z tohoto úvěru</t>
  </si>
  <si>
    <t>Váš podíl jako společníka veřejné obchodní společnosti nebo komplementáře komanditní společnosti. Vykáže-li společnost ztrátu, označte svůj podíl znaménkém mínus (-)</t>
  </si>
  <si>
    <t>36a</t>
  </si>
  <si>
    <t>Dílčí základ daně ze závislé činnosti podle § 6 zákona po vynětí ( ř. 36 - úhrn vyňatých příjmů ze zdrojů v zahraničí podle § 6 zákona nebo ř. 36)</t>
  </si>
  <si>
    <t>41a</t>
  </si>
  <si>
    <t>xxx</t>
  </si>
  <si>
    <t>Úhrn dílčích zákldů daně podle § 7 až § 10 zákona po vynětí ( ř. 41- úhrn vyňatých příjmů ze zdrojů v zahraničí podle § 7 až § 10 zákona nebo ř. 41)</t>
  </si>
  <si>
    <t>(neobsazeno)</t>
  </si>
  <si>
    <t>Uplatňovaná výše ztráty - vzniklé a vyměřené za předcházející zdaňovací období maximálně do výše ř. 41a</t>
  </si>
  <si>
    <t>Základ daně po odečtení ztráty (ř. 42 - ř. 44 )</t>
  </si>
  <si>
    <t>Úhrn slev na dani podle § 35, § 35a, § 35b a § 35 ba zákona ( ř. 62 + ř. 63 + ř. 64 + ř. 65a + ř. 65b + ř. 66 + ř. 67 + ř. 68 + ř. 69 )</t>
  </si>
  <si>
    <t>Doklad o poskytnutém daru</t>
  </si>
  <si>
    <t>Potvrzení o zaplacené úhradě na další vzdělávání</t>
  </si>
  <si>
    <t xml:space="preserve">přeplatku na dani z příjmů fyzických osob  </t>
  </si>
  <si>
    <t>Rozdíl mezi příjmy a výdaji ( ř. 101 - ř. 102 ) nebo výsledek hospodaření ( zisk, ztráta )</t>
  </si>
  <si>
    <t>CZ - NACE</t>
  </si>
  <si>
    <t xml:space="preserve">Výpočet daně z příjmů  ze zdrojů v zahraničí ( § 38f zákona )  </t>
  </si>
  <si>
    <t>Příjmy ze zdrojů v zahraničí - metoda zápočtu daně zaplacené v zahraničí</t>
  </si>
  <si>
    <t>Daň zaplacená v zahraničí podle § 6 odst. 14 zákona</t>
  </si>
  <si>
    <t>Daň podle §16 zákona ( ř. 57 ) nebo částka z ř. 330 přílohy č. 3 DAP</t>
  </si>
  <si>
    <t>Příloha č.2 - "Výpočet dílčích základů daně z příjmů z pronájmu ( § 9 zákona ) a z ostatních příjmů ( § 10 zákona )"</t>
  </si>
  <si>
    <t>Příloha č.3 - "Výpočet daně z příjmů ze zahraničí ( § 38f zákona ) a daně po slevě" včetně Samostatných listů 1. oddílu</t>
  </si>
  <si>
    <t>Z částky daně zaplacené v zahraničí lze maximálně započítat (ř. 57 násobeno ř. 324, děleno stem)</t>
  </si>
  <si>
    <t>Rozdíl řádků (ř.57 - ř.328 )</t>
  </si>
  <si>
    <t>Celková výše daňové ztráty vyměřené ( vzniklé ) nebo přiznané za zdaňovací období uvedené ve sl. 1</t>
  </si>
  <si>
    <t>Část daňové ztráty odečtená již v předcházejících zdaňovacích obdobích</t>
  </si>
  <si>
    <t>Část daňové ztráty  uplatněná v daném zdaňovacím období</t>
  </si>
  <si>
    <t>Část daňové ztráty,  kterou lze odečíst v následujících zdaňovacích obdobích</t>
  </si>
  <si>
    <t>Sloupec</t>
  </si>
  <si>
    <t>Sloupec 5</t>
  </si>
  <si>
    <t>Sloupec 4</t>
  </si>
  <si>
    <t>Sloupec 3</t>
  </si>
  <si>
    <t>Sloupec 2</t>
  </si>
  <si>
    <t>Sloupec 1</t>
  </si>
  <si>
    <t>P Ř Í L O H A</t>
  </si>
  <si>
    <t>pro poplatníky uplatňující odčitatelnou položku</t>
  </si>
  <si>
    <t>List č.</t>
  </si>
  <si>
    <t xml:space="preserve">S A M O S T A T N Ý   L I S T </t>
  </si>
  <si>
    <t>k Příloze č. 3</t>
  </si>
  <si>
    <t>Poznámka : Při vyplňování postupujte dle pokynů k Příloze č. 3 DAP.</t>
  </si>
  <si>
    <t>25 5405/a MFin 5405/a - vzor č. 2</t>
  </si>
  <si>
    <t>Dílčí základ daně (ztráta) z příjmů dle § 7 zákona (ř. 104 + ř. 105 - ř. 106 - ř. 107 + ř. 108 + ř. 109 - ř. 110 - ř. 111 + ř. 112 )</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</si>
  <si>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</si>
  <si>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</si>
  <si>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</si>
  <si>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</si>
  <si>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</si>
  <si>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</si>
  <si>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21 Číslo popis./ orientační</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</si>
  <si>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</si>
  <si>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</si>
  <si>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</si>
  <si>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</si>
  <si>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</si>
  <si>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</si>
  <si>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</si>
  <si>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</si>
  <si>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</si>
  <si>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</si>
  <si>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 xml:space="preserve">Přeplatek zašlete na adresu : </t>
  </si>
  <si>
    <r>
      <t>30 Spojení se zahraničními osobami</t>
    </r>
    <r>
      <rPr>
        <vertAlign val="superscript"/>
        <sz val="8"/>
        <rFont val="Arial CE"/>
        <family val="2"/>
      </rPr>
      <t>1</t>
    </r>
    <r>
      <rPr>
        <vertAlign val="superscript"/>
        <sz val="8"/>
        <rFont val="Arial CE"/>
        <family val="0"/>
      </rPr>
      <t>)</t>
    </r>
  </si>
  <si>
    <t>2. ODDÍL - Dílčí základ daně, základ daně, ztráta</t>
  </si>
  <si>
    <t>Dílčí základ daně nebo ztráta z podnikání a z jiné samostané výdělečné činnosti podle § 7 zákona (ř. 113 přílohy č. 1 DAP)</t>
  </si>
  <si>
    <t>Dílčí základ daně nebo ztráta z pronájmu podle § 9 zákona (ř. 206 přílohy č. 2 DAP)</t>
  </si>
  <si>
    <t>Dílčí základ daně z ostatních příjmů podle § 10 zákona (ř. 209 přílohy č. 2 DAP)</t>
  </si>
  <si>
    <t>§34 odst. 4 zákona (výzkum a vývoj)</t>
  </si>
  <si>
    <t>Základ daně zaokrouhlený na celá sta Kč dolů</t>
  </si>
  <si>
    <t>Slevy celkem podle § 35 odst. 1 zákona</t>
  </si>
  <si>
    <t>písm. b) zákona (na manželku/manžela, která/který je držitelem ZTP/P)</t>
  </si>
  <si>
    <t>Počet měsíců                  se ZTP/P</t>
  </si>
  <si>
    <t>Úhrn vyplacených měsíčních daňových bonusů podle § 35d zákona ( včetně případného doplatku na daňovém bonusu )</t>
  </si>
  <si>
    <t>Rozdíl řádků ( ř.79 - ř.78 ) : zvýšení (+) částka daně se zvyšuje, snížení (-) částka daně se snižuje</t>
  </si>
  <si>
    <t>Rozdíl řádků ( ř.82 - ř.81 ) : zvýšení (+) - daňová ztráta se zvyšuje, snížení (-) daňová ztráta se snižuje</t>
  </si>
  <si>
    <t>Úhrn sražených záloh na daň z příjmů ze závislé činnosti a z funkčních požitků ( po slevách na dani )</t>
  </si>
  <si>
    <t>podle § 46 odst. 5 zákona č. 337/1992 Sb.,</t>
  </si>
  <si>
    <t>Podle ust. § 64 odst. 4 zákona č. 337/1992 Sb., o správě daní a poplatků, ve znění pozdějších předpisů, žádám o vrácení :</t>
  </si>
  <si>
    <t>měna, ve které je účet veden :</t>
  </si>
  <si>
    <t>Vlastník účtu</t>
  </si>
  <si>
    <r>
      <t>Vedu daňovou evidenci</t>
    </r>
    <r>
      <rPr>
        <vertAlign val="superscript"/>
        <sz val="8"/>
        <rFont val="Arial CE"/>
        <family val="2"/>
      </rPr>
      <t>1</t>
    </r>
    <r>
      <rPr>
        <sz val="8"/>
        <rFont val="Arial CE"/>
        <family val="0"/>
      </rPr>
      <t>)</t>
    </r>
  </si>
  <si>
    <t>Vyplňte pouze v případě, vedete-li daňovou evidenci podle §7b zákona. Údaje, prosím, vyplňte v celých korunách.</t>
  </si>
  <si>
    <r>
      <t>E. Úpravy podle § 5, § 23 zákona</t>
    </r>
    <r>
      <rPr>
        <b/>
        <i/>
        <vertAlign val="superscript"/>
        <sz val="8"/>
        <rFont val="Arial CE"/>
        <family val="2"/>
      </rPr>
      <t>2</t>
    </r>
    <r>
      <rPr>
        <b/>
        <i/>
        <sz val="8"/>
        <rFont val="Arial CE"/>
        <family val="0"/>
      </rPr>
      <t>)</t>
    </r>
  </si>
  <si>
    <t>H. Údaje o osobě, která rozděluje příjmy a výdaje</t>
  </si>
  <si>
    <t>Daňové identifikační číslo veřejné obchodní společnosti, kde jste společníkem, nebo komanditní společnosti, kde jste komplementářem, a výše Vašeho podílu v procentech</t>
  </si>
  <si>
    <t xml:space="preserve">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t>
  </si>
  <si>
    <t>Daň uznaná k zápočtu ( úhrn řádků 326 i ze samostatných listů )</t>
  </si>
  <si>
    <t>Daň neuznaná k zápočtu ( úhrn řádků 327 i ze samostatných listů )</t>
  </si>
  <si>
    <r>
      <t xml:space="preserve">04 Kód rozlišení typu DAP </t>
    </r>
    <r>
      <rPr>
        <vertAlign val="superscript"/>
        <sz val="8"/>
        <rFont val="Arial CE"/>
        <family val="2"/>
      </rPr>
      <t>2)</t>
    </r>
  </si>
  <si>
    <t>8. den po datu odevzdání přehledů</t>
  </si>
  <si>
    <t xml:space="preserve">Přeplatek vraťte na účet vedený u </t>
  </si>
  <si>
    <t>č.</t>
  </si>
  <si>
    <t>Úhrn povinného pojistného podle § 6 odst. 13 zákona</t>
  </si>
  <si>
    <t>specifický symbol</t>
  </si>
  <si>
    <t>Počet měsíců</t>
  </si>
  <si>
    <t>Poslední známá daňová povinnost - daňová ztráta podle § 5 zákona</t>
  </si>
  <si>
    <t>27 Telefon / mobilní telefon</t>
  </si>
  <si>
    <t>28 Fax / e-mail</t>
  </si>
  <si>
    <t>Dílčí základ daně z kapitálového majetku podle § 8 zákona</t>
  </si>
  <si>
    <t>z toho : poměrná splátka leasingové akontace</t>
  </si>
  <si>
    <t>Závazky ( bez úvěrů a půjček )</t>
  </si>
  <si>
    <t>z toho : zůstatková cena prodaného dlouhodobého majetku</t>
  </si>
  <si>
    <t>Datum :</t>
  </si>
  <si>
    <t>ano</t>
  </si>
  <si>
    <r>
      <t xml:space="preserve">03 DAP </t>
    </r>
    <r>
      <rPr>
        <vertAlign val="superscript"/>
        <sz val="8"/>
        <rFont val="Arial CE"/>
        <family val="2"/>
      </rPr>
      <t>1)</t>
    </r>
  </si>
  <si>
    <t>Důvody pro podání dodatečného                                                       DAP zjištěny dne</t>
  </si>
  <si>
    <r>
      <t>05a Zákonná povinnost ověření účetní závěrky auditorem</t>
    </r>
    <r>
      <rPr>
        <vertAlign val="superscript"/>
        <sz val="8"/>
        <rFont val="Arial CE"/>
        <family val="2"/>
      </rPr>
      <t>1)</t>
    </r>
  </si>
  <si>
    <t>Účetní závěrka poplatníka, který vede účetnictví</t>
  </si>
  <si>
    <t>Závěrka daňové evidence</t>
  </si>
  <si>
    <r>
      <t>Vedu účetnictví</t>
    </r>
    <r>
      <rPr>
        <vertAlign val="superscript"/>
        <sz val="8"/>
        <rFont val="Arial CE"/>
        <family val="2"/>
      </rPr>
      <t>1</t>
    </r>
    <r>
      <rPr>
        <sz val="8"/>
        <rFont val="Arial CE"/>
        <family val="2"/>
      </rPr>
      <t>)</t>
    </r>
  </si>
  <si>
    <t>http://business.center.cz/business/sablony/s3-priznani-k-dani-z-prijmu-fyzickych-osob.aspx</t>
  </si>
  <si>
    <t>Část příjmů nebo výsledku hospodaření před zdaněním  (zisk), kterou rozdělujete na spolupracující osobu ( osoby ) podle §13 zákona</t>
  </si>
  <si>
    <t>omezená verze</t>
  </si>
  <si>
    <t>Tato verze je použitelná jen pro fyzické osoby, u nichž :</t>
  </si>
  <si>
    <t>* příjmy podle § 7 zákona nepřekročí částku 1.000.000,- Kč ( řádek 101 )</t>
  </si>
  <si>
    <t>* roční úhrn čistého obratu nepřekročí částku 1.000.000,- Kč</t>
  </si>
  <si>
    <t>* příjmy podle § 9 zákona nepřekročí částku 1.000.000,- Kč ( řádek 201 )</t>
  </si>
  <si>
    <t>* příjmy podle § 10 zákona nepřekročí částku 1.000.000,- Kč ( řádek 207 )</t>
  </si>
  <si>
    <t>Pokud dojde k překročených nastavených mezí, v některých polích se objeví text LIMIT, následkem čehož přestane formulář pracovat korektně.</t>
  </si>
  <si>
    <t>* daňový základ nepřekročí částku 500.000,- Kč ( řádek 42 )</t>
  </si>
  <si>
    <t>Část výdajů nebo výsledku hospodaření před zdaněním  (ztráta), kterou rozdělujete na spolupracující osobu ( osoby ) podle §13 zákona</t>
  </si>
  <si>
    <t>Část příjmů nebo výsledku hospodaření před zdaněním  (zisk), která připadla na Vás jako na spolupracující osobu  podle §13 zákona</t>
  </si>
  <si>
    <t>Část výdajů nebo výsledku hospodaření před zdaněním  (ztráta), která připadla na Vás jako na spolupracující osobu  podle §13 zákona</t>
  </si>
  <si>
    <t>Roční úhrn čistého obratu</t>
  </si>
  <si>
    <t>Otisk podacího razítka finančního úřadu</t>
  </si>
  <si>
    <t>Formulář zpracovala ASPEKT HM, daňová, účetní a auditorská kancelář, www.danovapriznani.cz, business.center.cz</t>
  </si>
  <si>
    <t>Odst. 8 zákona (úhrada za další vzdělávání)</t>
  </si>
  <si>
    <t>DIČ (RČ)</t>
  </si>
  <si>
    <t>PŘIZNÁNÍ K DANI Z PŘÍJMU FYZICKÝCH OSOB</t>
  </si>
  <si>
    <t>D. Tabulka pro poplatníky, kteří vedou daňovou evidenci podle §7b zákona</t>
  </si>
  <si>
    <t>Peněžní prostředky na bankovních účtech *)</t>
  </si>
  <si>
    <t>Pohledávky včetně poskytnutých úvěrů a půjček</t>
  </si>
  <si>
    <t>Ostatní majetek *)</t>
  </si>
  <si>
    <t>Závazky včetně přijatých úvěrů a půjček</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</si>
  <si>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</si>
  <si>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</si>
  <si>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</si>
  <si>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</si>
  <si>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</si>
  <si>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</si>
  <si>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</si>
  <si>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</si>
  <si>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</si>
  <si>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</si>
  <si>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Příjmy podle § 9 zákona</t>
  </si>
  <si>
    <t>Výdaje podle § 9 zákona</t>
  </si>
  <si>
    <t>Příjmy plynoucí ze zdrojů na území České republiky a příjmy plynoucí ze zdrojů v zahraničí</t>
  </si>
  <si>
    <t>**TENTO SPLÁTKOVÝ KALENDÁŘ PLATÍ PRO POPLATNÍKY, KTEŘÍ MAJÍ TERMÍN PRO ODEVZDÁNÍ DAŇOVÉHO PŘIZNÁNÍ STANOVEN NA BŘEZEN</t>
  </si>
  <si>
    <t>**TENTO SPLÁTKOVÝ KALENDÁŘ PLATÍ PRO POPLATNÍKY, KTEŘÍ MAJÍ TERMÍN PRO ODEVZDÁNÍ DAŇOVÉHO PŘIZNÁNÍ STANOVEN NA ČERVEN</t>
  </si>
  <si>
    <t>podle zákona č. 586/1992 Sb., o daních z příjmů, ve znění pozdějších předpisů ( dále jen "zákon" )</t>
  </si>
  <si>
    <t>"Potvrzení o zdanitelných příjmech ze závislé činnosti a z funkčních požitků a o sražených zálohách na daň a daňovém zvýhodnění" za příslušné zdaňovací období od všech zaměstnavatelů ( např. podle § 38j odst. 3 zákona )</t>
  </si>
  <si>
    <r>
      <t>Za finanční úřad přiznanou daňovou povinnost a ztrátu vyměřil</t>
    </r>
    <r>
      <rPr>
        <vertAlign val="superscript"/>
        <sz val="8"/>
        <rFont val="Arial CE"/>
        <family val="2"/>
      </rPr>
      <t>1)</t>
    </r>
    <r>
      <rPr>
        <sz val="8"/>
        <rFont val="Arial CE"/>
        <family val="2"/>
      </rPr>
      <t xml:space="preserve"> </t>
    </r>
  </si>
  <si>
    <t>o správě daní a poplatků, ve znění pozdějších předpisů, dne</t>
  </si>
  <si>
    <t>Příjmy podle § 7 zákona</t>
  </si>
  <si>
    <t>Výdaje související s příjmy podle § 7 zákona</t>
  </si>
  <si>
    <t>2. Doplňující údaje (§7 zákona)</t>
  </si>
  <si>
    <t>C. Údaje o podnikání a jiné samostatné výdělečné činnosti</t>
  </si>
  <si>
    <t>Odst. 1 zákona (hodnota daru/darů)</t>
  </si>
  <si>
    <t>Odst. 3 a 4 zákona (odečet úroků)</t>
  </si>
  <si>
    <r>
      <t>B. Druh činnosti</t>
    </r>
    <r>
      <rPr>
        <b/>
        <vertAlign val="superscript"/>
        <sz val="8"/>
        <rFont val="Arial CE"/>
        <family val="2"/>
      </rPr>
      <t xml:space="preserve"> 2)</t>
    </r>
  </si>
  <si>
    <t>Sazba výdajů % z příjmů</t>
  </si>
  <si>
    <t>Název hlavní ( převažující ) činnosti</t>
  </si>
  <si>
    <t>Název dalších činností</t>
  </si>
  <si>
    <r>
      <t xml:space="preserve">Uplatňuji výdaje procentem z příjmů ( 30 % ) </t>
    </r>
    <r>
      <rPr>
        <vertAlign val="superscript"/>
        <sz val="8"/>
        <rFont val="Arial CE"/>
        <family val="0"/>
      </rPr>
      <t>1)</t>
    </r>
  </si>
  <si>
    <t>Rezervy na začátku zdaňovacího období</t>
  </si>
  <si>
    <t>Rezervy na konci zdaňovacího období</t>
  </si>
  <si>
    <t>Peněžní prostředky v hotovosti *)</t>
  </si>
  <si>
    <r>
      <t>G. Údaje o spolupracující osobě</t>
    </r>
    <r>
      <rPr>
        <b/>
        <i/>
        <vertAlign val="superscript"/>
        <sz val="8"/>
        <rFont val="Arial CE"/>
        <family val="2"/>
      </rPr>
      <t>2)</t>
    </r>
  </si>
  <si>
    <t>Jste-li spolupracující osoba podle § 13 zákona, uveďte údaje o osobě, která na Vás rozdělila příjmy a výdaje.</t>
  </si>
  <si>
    <t>1. Výpočet dílčího základu daně z příjmů  z pronájmu (§9 zákona)</t>
  </si>
  <si>
    <t>Příjmy plynoucí ze zdrojů na území České republiky a příjmy  ze zdrojů v zahraničí</t>
  </si>
  <si>
    <t>formulář je platný pro zdaňovací období započatá v roce 2009</t>
  </si>
  <si>
    <t>25 5405 Mfin 5405 vzor č.16</t>
  </si>
  <si>
    <t>Ulice/část obce :</t>
  </si>
  <si>
    <t>08 Jméno (-a)</t>
  </si>
  <si>
    <t>25 5405 MFin 5405 vzor č.16</t>
  </si>
  <si>
    <t>87a</t>
  </si>
  <si>
    <t xml:space="preserve">Sražená daň podle § 36 odst. 7 zákona </t>
  </si>
  <si>
    <t>Sražená daň podle § 36 odst. 6 zákona (státní dluhopisy)</t>
  </si>
  <si>
    <t>Zbývá doplatit  ( ř.74 - ř.77 - ř.84 - ř.85 - ř.86 - ř.87 - ř.87a - ř. 88 - ř.89 - ř.90 ) : (+) zbývá doplatit, (-) zaplaceno více</t>
  </si>
  <si>
    <t>Seznam pro poplatníky uplatňující nárok na vyloučení dvojího zdanění podle § 38f odst. 10 zákona</t>
  </si>
  <si>
    <t>Údaje o zástupci :</t>
  </si>
  <si>
    <t>Kód zástupce :</t>
  </si>
  <si>
    <t>Jméno(-a) a příjmení / Název právnické osoby</t>
  </si>
  <si>
    <r>
      <t>s uvedením vztahu k právnické osobě</t>
    </r>
    <r>
      <rPr>
        <sz val="8"/>
        <rFont val="Arial CE"/>
        <family val="0"/>
      </rPr>
      <t xml:space="preserve"> ( např. jednatel, pověřený pracovník apod. )</t>
    </r>
  </si>
  <si>
    <t>Jméno(-a) a příjmení / Vztah k právnické osobě</t>
  </si>
  <si>
    <t>Vlastnoruční podpis daňového subjektu / osoby oprávněné k podpisu</t>
  </si>
  <si>
    <t>otisk razítka</t>
  </si>
  <si>
    <t>ke dni  31.12.2009</t>
  </si>
  <si>
    <t>je součástí tiskopisu P Ř I Z N Á N Í k dani z příjmů fyzických osob za zdaňovací období 2009 - 25 5405 MFin 5405 vzor č.16 (dále jen "DAP")</t>
  </si>
  <si>
    <t>25 5405/P2 MFin 5405/P2 - vzor č. 5</t>
  </si>
  <si>
    <t>25 5405/P1 MFin 5405/P1 - vzor č. 5</t>
  </si>
  <si>
    <t>25 5405/P3 MFin 5405/P3 - vzor č. 5</t>
  </si>
  <si>
    <t>o daních z příjmů, ve znění pozdějších předpisů ( dále jen zákon )</t>
  </si>
  <si>
    <t>25 5405b MFin 5405b - vzor č. 2</t>
  </si>
  <si>
    <t>Platební kalendář daňových povinností 2010-2011</t>
  </si>
  <si>
    <t>2. Výpočet dílčího základu daně z příjmů  z ostatních příjmů (§10 zákona)</t>
  </si>
  <si>
    <t>Rozdíl                                (sloupec 2-sloupec 3)</t>
  </si>
  <si>
    <t>Výdaje podle § 10 zákona ( maximálně do výše příjmů )</t>
  </si>
  <si>
    <t>VYPLNÍ FINANČNÍ ÚŘAD</t>
  </si>
  <si>
    <t>Celková daňová povinnost :</t>
  </si>
  <si>
    <t xml:space="preserve">Měsíc </t>
  </si>
  <si>
    <t>Daň z</t>
  </si>
  <si>
    <t>Sociální</t>
  </si>
  <si>
    <t xml:space="preserve">Zdravotní </t>
  </si>
  <si>
    <t>příjmu</t>
  </si>
  <si>
    <t>pojištění</t>
  </si>
  <si>
    <t>Datum přerušení činnosti</t>
  </si>
  <si>
    <t>Datum ukončení činnosti</t>
  </si>
  <si>
    <t>Datum obnovení činnosti</t>
  </si>
  <si>
    <t>PŘÍLOHA č. 1</t>
  </si>
  <si>
    <t>( 1 )</t>
  </si>
  <si>
    <t>( 2 )</t>
  </si>
  <si>
    <t>4. ODDÍL - Daň celkem, ztráta</t>
  </si>
  <si>
    <r>
      <t>Uplatňuji výdaje procentem z příjmů</t>
    </r>
    <r>
      <rPr>
        <vertAlign val="superscript"/>
        <sz val="8"/>
        <rFont val="Arial CE"/>
        <family val="2"/>
      </rPr>
      <t>1</t>
    </r>
    <r>
      <rPr>
        <sz val="8"/>
        <rFont val="Arial CE"/>
        <family val="2"/>
      </rPr>
      <t>)</t>
    </r>
  </si>
  <si>
    <t>Výpočet dílčího základu daně z příjmů z podnikání a z jiné samostatné výdělečné činnosti (§7 zákona)</t>
  </si>
  <si>
    <t>1. Výpočet dílčího základu daně z příjmů z podnikání a z jiné samostatné výdělečné činnosti (§7 zákona)</t>
  </si>
  <si>
    <t>A. Údaje o obratu a odpisech</t>
  </si>
  <si>
    <t>Na konci zdaňovacího období</t>
  </si>
  <si>
    <t>Na začátku zdaňovacího období</t>
  </si>
  <si>
    <t>Peněžní prostředky v hotovosti</t>
  </si>
  <si>
    <t>Peněžní prostředky na bankovních účtech</t>
  </si>
  <si>
    <t>Rezervy</t>
  </si>
  <si>
    <t>9.</t>
  </si>
  <si>
    <t>8.</t>
  </si>
  <si>
    <t>7.</t>
  </si>
  <si>
    <t>6.</t>
  </si>
  <si>
    <t>4.</t>
  </si>
  <si>
    <r>
      <t>F.Údaje o účastnících sdružení</t>
    </r>
    <r>
      <rPr>
        <b/>
        <i/>
        <vertAlign val="superscript"/>
        <sz val="8"/>
        <rFont val="Arial CE"/>
        <family val="2"/>
      </rPr>
      <t>2)</t>
    </r>
  </si>
  <si>
    <t>Podíl na příjmech a výdajích v %</t>
  </si>
  <si>
    <t>Než začnete vyplňovat tiskopis, přečtěte si, prosím, pokyny.</t>
  </si>
  <si>
    <t>Adresa bydliště (místa trvalého pobytu) v den podání DAP</t>
  </si>
  <si>
    <t>Adresa bydliště (místa trvalého pobytu) k poslednímu dni kalendářního roku, za který se daň vyměřuje</t>
  </si>
  <si>
    <t>Řádky 23 až 28 vyplňte pouze v případě, že nemáte bydliště (trvalý pobyt) na území České republiky.</t>
  </si>
  <si>
    <t xml:space="preserve">5. ODDÍL - Uplatnění slev na dani a daňového zvýhodnění </t>
  </si>
  <si>
    <t>Úhrn nezdanitelných částí základu daně a položek odčitatelných od základu daně ( ř.46 + ř.47 + ř.48 + ř.49 + ř.50 + ř.51 + ř. 52 + ř.53  )</t>
  </si>
  <si>
    <t>65a)</t>
  </si>
  <si>
    <t>65b)</t>
  </si>
  <si>
    <t>Tab.č.2 ÚDAJE O DĚTECH ŽIJÍCÍCH V DOMÁCNOSTI</t>
  </si>
  <si>
    <t>Daň po uplatnění slevy podle § 35c zákona ( ř. 71 - ř. 73 )</t>
  </si>
  <si>
    <t>Daňový bonus ( ř. 72 - ř. 73 )</t>
  </si>
  <si>
    <t>Rozdíl na daňovém bonusu ( ř. 75 - ř. 76 )</t>
  </si>
  <si>
    <t>6. ODDÍL - Dodatečné DAP</t>
  </si>
  <si>
    <t>7. ODDÍL - Placení daně</t>
  </si>
  <si>
    <t>Zjištěná ztráta podle § 41 zákona č.  337/1992 Sb., o správě daní a poplatků, ve znění pozdějších předpisů (ř. 61)</t>
  </si>
  <si>
    <r>
      <t>I. Údaje o veřejné obchodní společnosti nebo komanditní společnosti</t>
    </r>
    <r>
      <rPr>
        <b/>
        <i/>
        <vertAlign val="superscript"/>
        <sz val="8"/>
        <rFont val="Arial CE"/>
        <family val="2"/>
      </rPr>
      <t>2)</t>
    </r>
  </si>
  <si>
    <t>PSČ :</t>
  </si>
  <si>
    <t>Pojistné zaměstnanců</t>
  </si>
  <si>
    <t>Základní list daňového poplatníka</t>
  </si>
  <si>
    <t>FYZICKÁ OSOBA</t>
  </si>
  <si>
    <t>Datum narození :</t>
  </si>
  <si>
    <t>Rodné číslo :</t>
  </si>
  <si>
    <t>Ulice :</t>
  </si>
  <si>
    <t>PRÁVNICKÁ OSOBA</t>
  </si>
  <si>
    <t>Obchodní firma :</t>
  </si>
  <si>
    <t>IČO :</t>
  </si>
  <si>
    <t>Dodatek obchodní firmy :</t>
  </si>
  <si>
    <t>Číslo popisné :</t>
  </si>
  <si>
    <t>Obec :</t>
  </si>
  <si>
    <t>Sídlo finančního úřadu :</t>
  </si>
  <si>
    <t>Rodné příjmení :</t>
  </si>
  <si>
    <t>Titul :</t>
  </si>
  <si>
    <t>Telefon :</t>
  </si>
  <si>
    <t>Stát :</t>
  </si>
  <si>
    <t>Číslo účtu :</t>
  </si>
  <si>
    <t>Účet</t>
  </si>
  <si>
    <t>Kod banky :</t>
  </si>
  <si>
    <t>Název banky ( zkráceně ) :</t>
  </si>
  <si>
    <t xml:space="preserve">Daňový poradce </t>
  </si>
  <si>
    <t>Předmět podnikání :</t>
  </si>
  <si>
    <t>Variabilní symbol u OSSZ :</t>
  </si>
  <si>
    <t>Okresní město :</t>
  </si>
  <si>
    <t>Fax :</t>
  </si>
  <si>
    <t xml:space="preserve">Zástupce </t>
  </si>
  <si>
    <t>Jméno :</t>
  </si>
  <si>
    <t>Příjmení :</t>
  </si>
  <si>
    <t>Funkce :</t>
  </si>
  <si>
    <t>Přiznání sestavil</t>
  </si>
  <si>
    <t>Mobil :</t>
  </si>
  <si>
    <t>Bydliště /Sídlo právnické osoby</t>
  </si>
  <si>
    <t>Kontaktní údaje :</t>
  </si>
  <si>
    <t>políčka této barvy vyplňují jen fyzické osoby</t>
  </si>
  <si>
    <t>políčka této barvy vyplňují jen právnické osoby</t>
  </si>
  <si>
    <t>políčka této barvy vyplňují všichni</t>
  </si>
  <si>
    <t>Poučení :</t>
  </si>
  <si>
    <t>ohraničenou oblast lze kopírovat do formulářů jiných daňových přiznání</t>
  </si>
  <si>
    <t xml:space="preserve">SPOLEČNÉ ÚDAJE </t>
  </si>
  <si>
    <t>vyplnění položek není povinné, může však ulehčit práci</t>
  </si>
  <si>
    <t>06 Příjmení</t>
  </si>
  <si>
    <t>07 Rodné příjmení</t>
  </si>
  <si>
    <t>09 Titul</t>
  </si>
  <si>
    <t>10 Státní příslušnost</t>
  </si>
  <si>
    <t>11 Číslo pasu</t>
  </si>
  <si>
    <t>12 Obec</t>
  </si>
  <si>
    <t>14 Číslo popisné / orientační</t>
  </si>
  <si>
    <t>Řádek</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</si>
  <si>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</si>
  <si>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</si>
  <si>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</si>
  <si>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</si>
  <si>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</si>
  <si>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</si>
  <si>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</si>
  <si>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</si>
  <si>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</si>
  <si>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</si>
  <si>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</si>
  <si>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</si>
  <si>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</si>
  <si>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</si>
  <si>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</si>
  <si>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</si>
  <si>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</si>
  <si>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</si>
  <si>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</si>
  <si>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</si>
  <si>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</si>
  <si>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</si>
  <si>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Provozní režie</t>
  </si>
  <si>
    <t>Uzávěrková úprava výdajů</t>
  </si>
  <si>
    <t>Výdaje celkem</t>
  </si>
  <si>
    <t>z toho : úroky</t>
  </si>
  <si>
    <t>z toho : odpisy dlouhodobého majetku</t>
  </si>
  <si>
    <t>Příjmení, jméno, titul manželky (manžela)</t>
  </si>
  <si>
    <t>Částka podle § 35ba odst. 1</t>
  </si>
  <si>
    <t>písm. a) zákona (na poplatníka)</t>
  </si>
  <si>
    <t>Úhrn příjmů plynoucí ze zahraničí zvýšený o povinné pojistné podle § 6 odst. 13 zákona</t>
  </si>
  <si>
    <t>Základ daně (36a + kladná hodnota z ř. 41a)</t>
  </si>
  <si>
    <t>Sleva podle § 35 odst. 6 až 8, § 35a nebo § 35b zákona</t>
  </si>
  <si>
    <t>Tab.č.1 ÚDAJE O MANŽELCE ( MANŽELOVI )</t>
  </si>
  <si>
    <t>Daň po uplatnění slev podle § 35, § 35a, § 35b  a § 35ba zákona ( ř. 60 - ř. 70 )</t>
  </si>
  <si>
    <t>Příjmení a jméno(-a)</t>
  </si>
  <si>
    <t>Sleva na dani ( částka z ř. 72, uplatněná maximálně do výše daně na ř. 71 )</t>
  </si>
  <si>
    <t>Sražená daň podle § 38f odst. 12 zákona</t>
  </si>
  <si>
    <t>Potvrzení o zaplacených částkách na soukromé životní pojištění</t>
  </si>
  <si>
    <t>Potvrzení o zaplacených částkách na penzijní připojištění</t>
  </si>
  <si>
    <t>Datum narození / Evidenční číslo osvědčení daňového poradce / IČ právnické osoby</t>
  </si>
  <si>
    <r>
      <t>Fyzická osoba oprávněná k podpisu</t>
    </r>
    <r>
      <rPr>
        <sz val="9"/>
        <rFont val="Arial CE"/>
        <family val="0"/>
      </rPr>
      <t xml:space="preserve"> </t>
    </r>
    <r>
      <rPr>
        <sz val="8"/>
        <rFont val="Arial CE"/>
        <family val="0"/>
      </rPr>
      <t>( je-li daňový subjekt či zástupce právnickou osobou )</t>
    </r>
    <r>
      <rPr>
        <sz val="9"/>
        <rFont val="Arial CE"/>
        <family val="0"/>
      </rPr>
      <t>,</t>
    </r>
  </si>
  <si>
    <t>kód banky</t>
  </si>
  <si>
    <t>V..................................................................dne..................................... Podpis poplatníka ( zástupce ) ......................................</t>
  </si>
  <si>
    <r>
      <t>2)</t>
    </r>
    <r>
      <rPr>
        <sz val="7"/>
        <rFont val="Arial CE"/>
        <family val="2"/>
      </rPr>
      <t xml:space="preserve"> Údaj vyplňte, </t>
    </r>
    <r>
      <rPr>
        <b/>
        <sz val="7"/>
        <rFont val="Arial CE"/>
        <family val="0"/>
      </rPr>
      <t>pouze</t>
    </r>
    <r>
      <rPr>
        <sz val="7"/>
        <rFont val="Arial CE"/>
        <family val="2"/>
      </rPr>
      <t xml:space="preserve"> máte-li kód rozlišení typu DAP v případech uvedených v § 38gb zákona a dále v případech uvedených v § 40 a v § 40b zákona č. 337/1992 Sb., o správě daní a poplatků, ve znění pozdějších předpisů</t>
    </r>
  </si>
  <si>
    <t>Kč.</t>
  </si>
  <si>
    <t xml:space="preserve">PROHLAŠUJI, ŽE VŠECHNY MNOU UVEDENÉ ÚDAJE V TOMTO PŘIZNÁNÍ JSOU PRAVDIVÉ A ÚPLNÉ A STVRZUJI JE SVÝM PODPISEM. </t>
  </si>
  <si>
    <t>Rodné číslo:</t>
  </si>
  <si>
    <t>Úhrn částek podle § 5, § 23 zákona a ostatní úpravy podle zákona snižující - uveďte úhrn částek snižujících výsledek hospodaření nebo rozdíl mezi příjmy a výdaji. Podkladem jsou částky uvedené v odd. E na str. (2)</t>
  </si>
  <si>
    <t>Úhrn částek podle § 5, § 23 zákona a ostatní úpravy podle zákona zvyšující - uveďte úhrn částek zvyšujících výsledek hospodaření nebo rozdíl mezi příjmy a výdaji. Podkladem jsou částky uvedené v odd. E na str. (2)</t>
  </si>
  <si>
    <t>Datum zahájení činnosti</t>
  </si>
  <si>
    <t>Jste-li účastníkem sdružení, které není právnickou osobou, vyplňte údaje o ostatních členech sdružení</t>
  </si>
  <si>
    <t>Jména</t>
  </si>
  <si>
    <t>Jste-li osoba, která rozděluje příjmy a výdaje podle § 13 zákona, uveďte údaje o spolupracující osobě</t>
  </si>
  <si>
    <t>1) Z předtištěných možností v rámečku vyberte odpovídající varantu a označte křížkem</t>
  </si>
  <si>
    <t>Úhrn částek podle § 5, § 23 zákona a ostatní úpravy podle zákona zvyšující rozdíl mezi příjmy a výdaji nebo výsledek hospodaření před zdaněním (zisk,ztráta)</t>
  </si>
  <si>
    <t>Úhrn částek podle § 5, § 23  zákona a ostatní úpravy podle zákona snižující rozdíl mezi příjmy a výdaji nebo výsledek hospodaření před zdaněním (zisk,ztráta)</t>
  </si>
  <si>
    <t>je součástí tiskopisu P Ř I Z N Á N Í k dani z příjmů fyzických osob za zdaňovací období 2009  - 25 5405 MFin 5405 vzor č.16 (dále jen "DAP").</t>
  </si>
  <si>
    <r>
      <t xml:space="preserve">Podle §38f odst. 8 zákona se metoda prostého zápočtu provádí za každý stát samostatně. Proto v případě, že Vám plynou příjmy z více států, použijte k výpočtu za každý další stát Samostatný list </t>
    </r>
    <r>
      <rPr>
        <b/>
        <sz val="8"/>
        <rFont val="Arial CE"/>
        <family val="2"/>
      </rPr>
      <t>Přílohy č. 3</t>
    </r>
    <r>
      <rPr>
        <sz val="8"/>
        <rFont val="Arial CE"/>
        <family val="2"/>
      </rPr>
      <t xml:space="preserve"> zveřejněný na webové adrese </t>
    </r>
    <r>
      <rPr>
        <b/>
        <sz val="8"/>
        <rFont val="Arial CE"/>
        <family val="2"/>
      </rPr>
      <t>http://www.mfcr.cz,</t>
    </r>
    <r>
      <rPr>
        <sz val="8"/>
        <rFont val="Arial CE"/>
        <family val="2"/>
      </rPr>
      <t xml:space="preserve"> v nabídce Daně a cla, Daně, Tiskopisy ke stažení.</t>
    </r>
  </si>
  <si>
    <t xml:space="preserve">Příjmy ze zdrojů v zahraničí </t>
  </si>
  <si>
    <t xml:space="preserve">Koeficient zápočtu (ř. 321 - ř. 322) děleno ř. 42 výsledek vynásobte stem </t>
  </si>
  <si>
    <t>Z částky daně zaplacené v zahraničí lze maximálně započítat (ř. 57 násobeno ř. 324 děleno stem)</t>
  </si>
  <si>
    <t>podle § 34 odst. 1 zákona č. 586/1992 Sb., o daních z příjmů, ve znění pozdějších předpisů</t>
  </si>
  <si>
    <t>Zdaňovací období, ve kterém daňová ztráta vznikla</t>
  </si>
  <si>
    <t>25 5405/P6 MFin 5405/P6 - vzor č. 1</t>
  </si>
  <si>
    <t>pro poplatníky uplatňující nárok a vyloučení dvojího zdanění podle § 38f odst. 10 zákona č. 586/1992 Sb.,</t>
  </si>
  <si>
    <t>Sloupec č. 1</t>
  </si>
  <si>
    <t>Sloupec č. 2</t>
  </si>
  <si>
    <t>Sloupec č. 3</t>
  </si>
  <si>
    <t>Sloupec č. 4</t>
  </si>
  <si>
    <t>Sloupec č. 5</t>
  </si>
  <si>
    <r>
      <t>5. příjmy</t>
    </r>
    <r>
      <rPr>
        <sz val="8"/>
        <rFont val="Arial"/>
        <family val="0"/>
      </rPr>
      <t xml:space="preserve"> - uveďte výši příjmů ze zdrojů v tomto státě, ustanovenou podle § 38f odst. 3 zákona, nebo v případě, že nemáte k dispozici doklady zahraničního správce daně, uveďte odhadovanou výši příjmů, příjmy ze závislé činosti uveďte v souladu s § 6 odst. 14 zákona</t>
    </r>
  </si>
  <si>
    <t>písm. b) zákona (na manželku/manžela)</t>
  </si>
  <si>
    <t>písm. c) zákona (na poživatele část. invalidního důchodu)</t>
  </si>
  <si>
    <t>písm. d) zákona (na poživatele plného invalidního důchodu)</t>
  </si>
  <si>
    <t>písm. e) zákona ( na držitele průkazky ZTP/P )</t>
  </si>
  <si>
    <t>písm. f) zákona (studium)</t>
  </si>
  <si>
    <t xml:space="preserve">Poslední známá daňová povinnost </t>
  </si>
  <si>
    <t>Zjištěná daňová povinnost podle § 41 zákona č.  337/1992 Sb., o správě daní a poplatků, ve znění pozdějších předpisů (ř. 74)</t>
  </si>
  <si>
    <t>Odst. 5 zákona (penzijní připojištění)</t>
  </si>
  <si>
    <t>Odst. 6 zákona (životní pojištění)</t>
  </si>
  <si>
    <t>Odst. 7 zákona (odborové příspěvky)</t>
  </si>
  <si>
    <t>3. ODDÍL - Nezdanitelné části základu daně, odčitatelné položky a daň celkem</t>
  </si>
  <si>
    <t>29a Výše celosvětových příjmů</t>
  </si>
  <si>
    <t>1. Výpočet dílčího základu daně z příjmů fyzických osob ze závislé činnosti a z funkčních požitků ( § 6 zákona )</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</si>
  <si>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</si>
  <si>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</si>
  <si>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</si>
  <si>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rPr>
      <t>na celé Kč</t>
    </r>
    <r>
      <rPr>
        <sz val="8"/>
        <rFont val="Arial CE"/>
        <family val="2"/>
      </rPr>
      <t xml:space="preserve"> nahoru </t>
    </r>
    <r>
      <rPr>
        <b/>
        <sz val="8"/>
        <rFont val="Arial CE"/>
        <family val="2"/>
      </rPr>
      <t>bez znaménka mínus</t>
    </r>
    <r>
      <rPr>
        <sz val="8"/>
        <rFont val="Arial CE"/>
        <family val="2"/>
      </rPr>
      <t xml:space="preserve"> </t>
    </r>
  </si>
  <si>
    <t>Celkem</t>
  </si>
  <si>
    <t>Daňové zvýhodnění na vyživované dítě</t>
  </si>
  <si>
    <t>Počet měsíců činnosti</t>
  </si>
  <si>
    <r>
      <t xml:space="preserve">Popis úpravy podle § 5, § 23 zákona </t>
    </r>
    <r>
      <rPr>
        <b/>
        <sz val="8"/>
        <rFont val="Arial"/>
        <family val="2"/>
      </rPr>
      <t>zvyšující</t>
    </r>
    <r>
      <rPr>
        <sz val="8"/>
        <rFont val="Arial"/>
        <family val="2"/>
      </rPr>
      <t xml:space="preserve"> výsledek hospodaření nebo rozdíl mezi příjmy a výdaji</t>
    </r>
  </si>
  <si>
    <t>Šablonu lze opakovaně stáhnout na této adrese</t>
  </si>
  <si>
    <r>
      <t xml:space="preserve">Popis úpravy podle § 5, § 23 zákona </t>
    </r>
    <r>
      <rPr>
        <b/>
        <sz val="8"/>
        <rFont val="Arial"/>
        <family val="2"/>
      </rPr>
      <t>snižující</t>
    </r>
    <r>
      <rPr>
        <sz val="8"/>
        <rFont val="Arial"/>
        <family val="2"/>
      </rPr>
      <t xml:space="preserve"> výsledek hospodaření nebo rozdíl mezi příjmy a výdaji</t>
    </r>
  </si>
  <si>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</si>
  <si>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</si>
  <si>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DIČ :</t>
  </si>
  <si>
    <t>CZ</t>
  </si>
  <si>
    <t>Výkaz vyplňte prosím v celých Kč !</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</si>
</sst>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 numFmtId="172" formatCode="[$-405]d\.\ mmmm\ yyyy"/>
    <numFmt numFmtId="173" formatCode="d/m/yyyy;@"/>
  </numFmts>
  <fonts count="59">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b/>
      <sz val="12"/>
      <name val="Arial CE"/>
      <family val="2"/>
    </font>
    <font>
      <sz val="7"/>
      <name val="Arial"/>
      <family val="0"/>
    </font>
    <font>
      <sz val="7"/>
      <name val="Arial CE"/>
      <family val="2"/>
    </font>
    <font>
      <b/>
      <u val="single"/>
      <sz val="14"/>
      <name val="Arial CE"/>
      <family val="2"/>
    </font>
    <font>
      <i/>
      <sz val="8"/>
      <name val="Arial"/>
      <family val="2"/>
    </font>
    <font>
      <vertAlign val="superscript"/>
      <sz val="7"/>
      <name val="Arial CE"/>
      <family val="2"/>
    </font>
    <font>
      <b/>
      <i/>
      <sz val="10"/>
      <name val="Arial CE"/>
      <family val="2"/>
    </font>
    <font>
      <i/>
      <sz val="10"/>
      <name val="Arial CE"/>
      <family val="2"/>
    </font>
    <font>
      <b/>
      <u val="single"/>
      <sz val="10"/>
      <name val="Arial CE"/>
      <family val="0"/>
    </font>
    <font>
      <b/>
      <u val="single"/>
      <sz val="10"/>
      <name val="Arial"/>
      <family val="0"/>
    </font>
    <font>
      <b/>
      <vertAlign val="superscript"/>
      <sz val="10"/>
      <name val="Arial"/>
      <family val="2"/>
    </font>
    <font>
      <sz val="9"/>
      <name val="Arial"/>
      <family val="0"/>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u val="single"/>
      <sz val="12"/>
      <name val="Arial CE"/>
      <family val="2"/>
    </font>
    <font>
      <u val="single"/>
      <sz val="12"/>
      <name val="Arial"/>
      <family val="0"/>
    </font>
    <font>
      <u val="single"/>
      <sz val="10"/>
      <color indexed="12"/>
      <name val="Arial"/>
      <family val="0"/>
    </font>
    <font>
      <b/>
      <i/>
      <u val="single"/>
      <sz val="10"/>
      <name val="Arial CE"/>
      <family val="0"/>
    </font>
    <font>
      <sz val="8"/>
      <name val="Tahoma"/>
      <family val="0"/>
    </font>
    <font>
      <b/>
      <sz val="8"/>
      <name val="Tahoma"/>
      <family val="0"/>
    </font>
    <font>
      <u val="single"/>
      <sz val="10"/>
      <color indexed="36"/>
      <name val="Arial"/>
      <family val="0"/>
    </font>
    <font>
      <b/>
      <vertAlign val="superscript"/>
      <sz val="8"/>
      <name val="Arial CE"/>
      <family val="2"/>
    </font>
    <font>
      <b/>
      <sz val="8"/>
      <name val="Arial"/>
      <family val="2"/>
    </font>
    <font>
      <vertAlign val="superscript"/>
      <sz val="8"/>
      <name val="Arial"/>
      <family val="2"/>
    </font>
    <font>
      <b/>
      <sz val="7"/>
      <name val="Arial CE"/>
      <family val="0"/>
    </font>
    <font>
      <b/>
      <sz val="24"/>
      <name val="Arial CE"/>
      <family val="0"/>
    </font>
    <font>
      <sz val="14"/>
      <name val="Arial"/>
      <family val="0"/>
    </font>
    <font>
      <b/>
      <i/>
      <sz val="14"/>
      <name val="Arial"/>
      <family val="2"/>
    </font>
    <font>
      <b/>
      <sz val="22"/>
      <name val="Arial"/>
      <family val="2"/>
    </font>
    <font>
      <b/>
      <sz val="14"/>
      <name val="Arial"/>
      <family val="2"/>
    </font>
    <font>
      <b/>
      <sz val="11"/>
      <name val="Arial"/>
      <family val="2"/>
    </font>
    <font>
      <sz val="22"/>
      <name val="Arial"/>
      <family val="0"/>
    </font>
    <font>
      <b/>
      <u val="single"/>
      <sz val="11"/>
      <color indexed="12"/>
      <name val="Arial"/>
      <family val="0"/>
    </font>
    <font>
      <b/>
      <sz val="11"/>
      <name val="Arial CE"/>
      <family val="0"/>
    </font>
    <font>
      <i/>
      <u val="single"/>
      <sz val="10"/>
      <name val="Arial"/>
      <family val="2"/>
    </font>
    <font>
      <b/>
      <i/>
      <u val="single"/>
      <sz val="8"/>
      <name val="Arial"/>
      <family val="2"/>
    </font>
    <font>
      <sz val="12"/>
      <name val="Arial"/>
      <family val="2"/>
    </font>
  </fonts>
  <fills count="13">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s>
  <borders count="81">
    <border>
      <left/>
      <right/>
      <top/>
      <bottom/>
      <diagonal/>
    </border>
    <border>
      <left>
        <color indexed="63"/>
      </left>
      <right>
        <color indexed="63"/>
      </right>
      <top style="double"/>
      <bottom>
        <color indexed="63"/>
      </bottom>
    </border>
    <border>
      <left style="thin"/>
      <right style="medium"/>
      <top style="thin"/>
      <bottom style="thin"/>
    </border>
    <border>
      <left style="thin"/>
      <right style="thin"/>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style="thin"/>
      <right>
        <color indexed="63"/>
      </right>
      <top style="thin"/>
      <bottom style="medium"/>
    </border>
    <border>
      <left style="medium"/>
      <right>
        <color indexed="63"/>
      </right>
      <top style="thin"/>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thin"/>
    </border>
    <border>
      <left style="thin"/>
      <right style="thin"/>
      <top style="medium"/>
      <bottom style="thin"/>
    </border>
    <border>
      <left style="medium"/>
      <right style="thin"/>
      <top style="medium"/>
      <bottom style="thin"/>
    </border>
    <border>
      <left style="thin"/>
      <right style="medium"/>
      <top style="thin"/>
      <bottom>
        <color indexed="63"/>
      </bottom>
    </border>
    <border>
      <left style="medium"/>
      <right style="thin"/>
      <top>
        <color indexed="63"/>
      </top>
      <bottom style="thin"/>
    </border>
    <border>
      <left>
        <color indexed="63"/>
      </left>
      <right style="medium"/>
      <top>
        <color indexed="63"/>
      </top>
      <bottom>
        <color indexed="63"/>
      </bottom>
    </border>
    <border>
      <left style="thin"/>
      <right style="thin"/>
      <top style="thin"/>
      <bottom>
        <color indexed="63"/>
      </bottom>
    </border>
    <border>
      <left style="thin"/>
      <right>
        <color indexed="63"/>
      </right>
      <top style="medium"/>
      <bottom style="thin"/>
    </border>
    <border>
      <left style="thin"/>
      <right>
        <color indexed="63"/>
      </right>
      <top>
        <color indexed="63"/>
      </top>
      <bottom>
        <color indexed="63"/>
      </bottom>
    </border>
    <border>
      <left style="medium"/>
      <right>
        <color indexed="63"/>
      </right>
      <top>
        <color indexed="63"/>
      </top>
      <bottom style="thin"/>
    </border>
    <border>
      <left style="thin"/>
      <right style="medium"/>
      <top style="medium"/>
      <bottom style="thin"/>
    </border>
    <border>
      <left>
        <color indexed="63"/>
      </left>
      <right style="thin"/>
      <top>
        <color indexed="63"/>
      </top>
      <bottom>
        <color indexed="63"/>
      </bottom>
    </border>
    <border>
      <left style="thin"/>
      <right>
        <color indexed="63"/>
      </right>
      <top style="medium"/>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color indexed="63"/>
      </right>
      <top style="dotted"/>
      <bottom>
        <color indexed="63"/>
      </bottom>
    </border>
    <border>
      <left>
        <color indexed="63"/>
      </left>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medium"/>
      <right style="thin"/>
      <top style="thin"/>
      <bottom>
        <color indexed="63"/>
      </bottom>
    </border>
    <border>
      <left>
        <color indexed="63"/>
      </left>
      <right style="thin"/>
      <top style="thin"/>
      <bottom style="medium"/>
    </border>
    <border>
      <left>
        <color indexed="63"/>
      </left>
      <right style="thin"/>
      <top style="medium"/>
      <bottom style="medium"/>
    </border>
    <border>
      <left style="medium"/>
      <right style="thin"/>
      <top style="medium"/>
      <bottom style="medium"/>
    </border>
    <border>
      <left>
        <color indexed="63"/>
      </left>
      <right style="dotted"/>
      <top style="dotted"/>
      <bottom>
        <color indexed="63"/>
      </bottom>
    </border>
    <border>
      <left>
        <color indexed="63"/>
      </left>
      <right style="dotted"/>
      <top style="dotted"/>
      <bottom style="dotted"/>
    </border>
    <border>
      <left style="dotted"/>
      <right>
        <color indexed="63"/>
      </right>
      <top style="dotted"/>
      <bottom style="dotted"/>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color indexed="63"/>
      </left>
      <right>
        <color indexed="63"/>
      </right>
      <top style="hair"/>
      <bottom style="hair"/>
    </border>
    <border>
      <left>
        <color indexed="63"/>
      </left>
      <right>
        <color indexed="63"/>
      </right>
      <top>
        <color indexed="63"/>
      </top>
      <bottom style="hair"/>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42" fillId="0" borderId="0" applyNumberFormat="0" applyFill="0" applyBorder="0" applyAlignment="0" applyProtection="0"/>
    <xf numFmtId="0" fontId="0" fillId="0" borderId="1" applyNumberFormat="0" applyFill="0" applyAlignment="0" applyProtection="0"/>
  </cellStyleXfs>
  <cellXfs count="1051">
    <xf numFmtId="0" fontId="0" fillId="0" borderId="0" xfId="0" applyAlignment="1">
      <alignment/>
    </xf>
    <xf numFmtId="0" fontId="0" fillId="0" borderId="0" xfId="0" applyFill="1" applyAlignment="1">
      <alignment/>
    </xf>
    <xf numFmtId="0" fontId="16" fillId="0" borderId="0" xfId="0" applyFont="1" applyFill="1" applyAlignment="1">
      <alignment/>
    </xf>
    <xf numFmtId="0" fontId="0" fillId="2" borderId="0" xfId="0" applyFill="1" applyAlignment="1">
      <alignment/>
    </xf>
    <xf numFmtId="0" fontId="6" fillId="2" borderId="0" xfId="24" applyFont="1" applyFill="1" applyAlignment="1">
      <alignment/>
    </xf>
    <xf numFmtId="0" fontId="7" fillId="2" borderId="0" xfId="24" applyFont="1" applyFill="1" applyAlignment="1">
      <alignment/>
    </xf>
    <xf numFmtId="0" fontId="1" fillId="2" borderId="0" xfId="0" applyFont="1" applyFill="1" applyAlignment="1">
      <alignment/>
    </xf>
    <xf numFmtId="0" fontId="16" fillId="2" borderId="0" xfId="0" applyFont="1" applyFill="1" applyAlignment="1">
      <alignment/>
    </xf>
    <xf numFmtId="0" fontId="9" fillId="3" borderId="2" xfId="24" applyFont="1" applyFill="1" applyBorder="1" applyAlignment="1">
      <alignment horizontal="center"/>
    </xf>
    <xf numFmtId="0" fontId="6" fillId="2" borderId="3" xfId="24" applyFont="1" applyFill="1" applyBorder="1" applyAlignment="1" applyProtection="1">
      <alignment horizontal="center"/>
      <protection locked="0"/>
    </xf>
    <xf numFmtId="0" fontId="6" fillId="2" borderId="4" xfId="24" applyFont="1" applyFill="1" applyBorder="1" applyAlignment="1" applyProtection="1">
      <alignment horizontal="center"/>
      <protection locked="0"/>
    </xf>
    <xf numFmtId="0" fontId="9" fillId="3" borderId="0" xfId="24" applyFont="1" applyFill="1" applyAlignment="1">
      <alignment horizontal="center"/>
    </xf>
    <xf numFmtId="0" fontId="7" fillId="3" borderId="0" xfId="24" applyFont="1" applyFill="1" applyAlignment="1">
      <alignment horizontal="center"/>
    </xf>
    <xf numFmtId="49" fontId="9" fillId="2" borderId="5" xfId="24" applyNumberFormat="1" applyFont="1" applyFill="1" applyBorder="1" applyAlignment="1">
      <alignment horizontal="left" vertical="top"/>
    </xf>
    <xf numFmtId="49" fontId="9" fillId="2" borderId="6" xfId="24" applyNumberFormat="1" applyFont="1" applyFill="1" applyBorder="1" applyAlignment="1">
      <alignment horizontal="left" vertical="top"/>
    </xf>
    <xf numFmtId="49" fontId="6" fillId="2" borderId="7" xfId="24" applyNumberFormat="1" applyFont="1" applyFill="1" applyBorder="1" applyAlignment="1" applyProtection="1">
      <alignment horizontal="center"/>
      <protection locked="0"/>
    </xf>
    <xf numFmtId="49" fontId="9" fillId="2" borderId="8" xfId="24" applyNumberFormat="1" applyFont="1" applyFill="1" applyBorder="1" applyAlignment="1">
      <alignment horizontal="left" vertical="top" wrapText="1"/>
    </xf>
    <xf numFmtId="0" fontId="9" fillId="3" borderId="9" xfId="24" applyFont="1" applyFill="1" applyBorder="1" applyAlignment="1">
      <alignment horizontal="center" vertical="center" wrapText="1"/>
    </xf>
    <xf numFmtId="0" fontId="9" fillId="3" borderId="6" xfId="24" applyFont="1" applyFill="1" applyBorder="1" applyAlignment="1">
      <alignment horizontal="center" vertical="center" wrapText="1"/>
    </xf>
    <xf numFmtId="0" fontId="9" fillId="3" borderId="6" xfId="24" applyFont="1" applyFill="1" applyBorder="1" applyAlignment="1">
      <alignment horizontal="center" vertical="center"/>
    </xf>
    <xf numFmtId="0" fontId="9" fillId="3" borderId="9" xfId="24" applyFont="1" applyFill="1" applyBorder="1" applyAlignment="1">
      <alignment horizontal="center" vertical="center"/>
    </xf>
    <xf numFmtId="0" fontId="9" fillId="3" borderId="10" xfId="24" applyFont="1" applyFill="1" applyBorder="1" applyAlignment="1">
      <alignment horizontal="center" vertical="center"/>
    </xf>
    <xf numFmtId="0" fontId="9" fillId="3" borderId="9" xfId="24" applyFont="1" applyFill="1" applyBorder="1" applyAlignment="1" applyProtection="1">
      <alignment horizontal="center" vertical="center"/>
      <protection/>
    </xf>
    <xf numFmtId="0" fontId="9" fillId="3" borderId="6" xfId="24" applyFont="1" applyFill="1" applyBorder="1" applyAlignment="1" applyProtection="1">
      <alignment horizontal="center" vertical="center"/>
      <protection/>
    </xf>
    <xf numFmtId="0" fontId="0" fillId="2" borderId="0" xfId="0" applyFill="1" applyAlignment="1" applyProtection="1">
      <alignment/>
      <protection/>
    </xf>
    <xf numFmtId="0" fontId="6" fillId="2" borderId="0" xfId="24" applyFont="1" applyFill="1" applyAlignment="1" applyProtection="1">
      <alignment/>
      <protection/>
    </xf>
    <xf numFmtId="0" fontId="6" fillId="3" borderId="0" xfId="24" applyFont="1" applyFill="1" applyAlignment="1" applyProtection="1">
      <alignment/>
      <protection/>
    </xf>
    <xf numFmtId="0" fontId="9" fillId="3" borderId="0" xfId="24" applyFont="1" applyFill="1" applyAlignment="1" applyProtection="1">
      <alignment/>
      <protection/>
    </xf>
    <xf numFmtId="0" fontId="9" fillId="3" borderId="0" xfId="24" applyFont="1" applyFill="1" applyAlignment="1" applyProtection="1">
      <alignment/>
      <protection/>
    </xf>
    <xf numFmtId="0" fontId="12" fillId="2" borderId="0" xfId="0" applyFont="1" applyFill="1" applyAlignment="1" applyProtection="1">
      <alignment/>
      <protection/>
    </xf>
    <xf numFmtId="0" fontId="9" fillId="3" borderId="0" xfId="24" applyFont="1" applyFill="1" applyAlignment="1" applyProtection="1">
      <alignment horizontal="center"/>
      <protection/>
    </xf>
    <xf numFmtId="0" fontId="9" fillId="3" borderId="0" xfId="24" applyFont="1" applyFill="1" applyAlignment="1" applyProtection="1">
      <alignment horizontal="right"/>
      <protection/>
    </xf>
    <xf numFmtId="0" fontId="15" fillId="3" borderId="0" xfId="24" applyFont="1" applyFill="1" applyAlignment="1" applyProtection="1">
      <alignment horizontal="right"/>
      <protection/>
    </xf>
    <xf numFmtId="0" fontId="0" fillId="4" borderId="0" xfId="0" applyFill="1" applyAlignment="1">
      <alignment/>
    </xf>
    <xf numFmtId="0" fontId="0" fillId="5" borderId="0" xfId="0" applyFill="1" applyAlignment="1">
      <alignment/>
    </xf>
    <xf numFmtId="0" fontId="6" fillId="4" borderId="0" xfId="24" applyFont="1" applyFill="1" applyAlignment="1">
      <alignment/>
    </xf>
    <xf numFmtId="0" fontId="7" fillId="2" borderId="11" xfId="24" applyFont="1" applyFill="1" applyBorder="1" applyAlignment="1">
      <alignment horizontal="center"/>
    </xf>
    <xf numFmtId="0" fontId="7" fillId="2" borderId="12" xfId="24" applyFont="1" applyFill="1" applyBorder="1" applyAlignment="1">
      <alignment horizontal="center"/>
    </xf>
    <xf numFmtId="0" fontId="7" fillId="2" borderId="13" xfId="24" applyFont="1" applyFill="1" applyBorder="1" applyAlignment="1">
      <alignment horizontal="center"/>
    </xf>
    <xf numFmtId="0" fontId="7" fillId="4" borderId="0" xfId="24" applyFont="1" applyFill="1" applyAlignment="1">
      <alignment horizontal="right"/>
    </xf>
    <xf numFmtId="0" fontId="6" fillId="2" borderId="14" xfId="24" applyFont="1" applyFill="1" applyBorder="1" applyAlignment="1">
      <alignment/>
    </xf>
    <xf numFmtId="0" fontId="7" fillId="2" borderId="15" xfId="24" applyFont="1" applyFill="1" applyBorder="1" applyAlignment="1">
      <alignment horizontal="center"/>
    </xf>
    <xf numFmtId="0" fontId="7" fillId="2" borderId="16" xfId="24" applyFont="1" applyFill="1" applyBorder="1" applyAlignment="1">
      <alignment horizontal="center"/>
    </xf>
    <xf numFmtId="167" fontId="0" fillId="2" borderId="17" xfId="19" applyNumberFormat="1" applyFont="1" applyFill="1" applyBorder="1" applyAlignment="1">
      <alignment horizontal="center"/>
    </xf>
    <xf numFmtId="167" fontId="0" fillId="2" borderId="17" xfId="19" applyNumberFormat="1" applyFont="1" applyFill="1" applyBorder="1" applyAlignment="1">
      <alignment horizontal="center" wrapText="1"/>
    </xf>
    <xf numFmtId="167" fontId="6" fillId="2" borderId="17" xfId="24" applyNumberFormat="1" applyFont="1" applyFill="1" applyBorder="1" applyAlignment="1">
      <alignment horizontal="center"/>
    </xf>
    <xf numFmtId="167" fontId="6" fillId="2" borderId="18" xfId="24" applyNumberFormat="1" applyFont="1" applyFill="1" applyBorder="1" applyAlignment="1">
      <alignment horizontal="center"/>
    </xf>
    <xf numFmtId="16" fontId="6" fillId="4" borderId="0" xfId="24" applyNumberFormat="1" applyFont="1" applyFill="1" applyAlignment="1">
      <alignment horizontal="center"/>
    </xf>
    <xf numFmtId="0" fontId="12" fillId="6" borderId="3" xfId="0" applyFont="1" applyFill="1" applyBorder="1" applyAlignment="1" applyProtection="1">
      <alignment horizontal="center"/>
      <protection/>
    </xf>
    <xf numFmtId="0" fontId="12" fillId="6" borderId="2" xfId="0" applyFont="1" applyFill="1" applyBorder="1" applyAlignment="1" applyProtection="1">
      <alignment horizontal="center"/>
      <protection/>
    </xf>
    <xf numFmtId="0" fontId="9" fillId="3" borderId="17" xfId="24" applyFont="1" applyFill="1" applyBorder="1" applyAlignment="1" applyProtection="1">
      <alignment horizontal="center"/>
      <protection/>
    </xf>
    <xf numFmtId="0" fontId="9" fillId="3" borderId="18" xfId="24" applyFont="1" applyFill="1" applyBorder="1" applyAlignment="1" applyProtection="1">
      <alignment horizontal="center"/>
      <protection/>
    </xf>
    <xf numFmtId="49" fontId="6" fillId="2" borderId="3" xfId="24" applyNumberFormat="1" applyFont="1" applyFill="1" applyBorder="1" applyAlignment="1" applyProtection="1">
      <alignment horizontal="center"/>
      <protection locked="0"/>
    </xf>
    <xf numFmtId="49" fontId="0" fillId="7" borderId="3" xfId="0" applyNumberFormat="1" applyFont="1" applyFill="1" applyBorder="1" applyAlignment="1" applyProtection="1">
      <alignment horizontal="center"/>
      <protection locked="0"/>
    </xf>
    <xf numFmtId="10" fontId="6" fillId="2" borderId="2" xfId="24" applyNumberFormat="1" applyFont="1" applyFill="1" applyBorder="1" applyAlignment="1" applyProtection="1">
      <alignment horizontal="center"/>
      <protection locked="0"/>
    </xf>
    <xf numFmtId="10" fontId="6" fillId="2" borderId="3" xfId="24" applyNumberFormat="1" applyFont="1" applyFill="1" applyBorder="1" applyAlignment="1" applyProtection="1">
      <alignment horizontal="center"/>
      <protection locked="0"/>
    </xf>
    <xf numFmtId="10" fontId="6" fillId="2" borderId="4" xfId="24" applyNumberFormat="1" applyFont="1" applyFill="1" applyBorder="1" applyAlignment="1" applyProtection="1">
      <alignment horizontal="center"/>
      <protection locked="0"/>
    </xf>
    <xf numFmtId="10" fontId="6" fillId="2" borderId="10" xfId="24" applyNumberFormat="1" applyFont="1" applyFill="1" applyBorder="1" applyAlignment="1" applyProtection="1">
      <alignment horizontal="center"/>
      <protection locked="0"/>
    </xf>
    <xf numFmtId="0" fontId="9" fillId="3" borderId="3" xfId="24" applyFont="1" applyFill="1" applyBorder="1" applyAlignment="1" applyProtection="1">
      <alignment horizontal="center" vertical="center"/>
      <protection/>
    </xf>
    <xf numFmtId="0" fontId="9" fillId="3" borderId="2" xfId="24" applyFont="1" applyFill="1" applyBorder="1" applyAlignment="1" applyProtection="1">
      <alignment horizontal="center" vertical="center" wrapText="1"/>
      <protection/>
    </xf>
    <xf numFmtId="0" fontId="12" fillId="7" borderId="12" xfId="0" applyFont="1" applyFill="1" applyBorder="1" applyAlignment="1" applyProtection="1">
      <alignment vertical="top"/>
      <protection/>
    </xf>
    <xf numFmtId="0" fontId="12" fillId="7" borderId="13" xfId="0" applyFont="1" applyFill="1" applyBorder="1" applyAlignment="1" applyProtection="1">
      <alignment vertical="top"/>
      <protection/>
    </xf>
    <xf numFmtId="10" fontId="0" fillId="7" borderId="16" xfId="0" applyNumberFormat="1" applyFill="1" applyBorder="1" applyAlignment="1" applyProtection="1">
      <alignment horizontal="right"/>
      <protection locked="0"/>
    </xf>
    <xf numFmtId="0" fontId="9" fillId="3" borderId="17" xfId="24" applyFont="1" applyFill="1" applyBorder="1" applyAlignment="1" applyProtection="1">
      <alignment horizontal="center" vertical="center"/>
      <protection/>
    </xf>
    <xf numFmtId="0" fontId="9" fillId="3" borderId="18" xfId="24" applyFont="1" applyFill="1" applyBorder="1" applyAlignment="1" applyProtection="1">
      <alignment horizontal="center" vertical="center"/>
      <protection/>
    </xf>
    <xf numFmtId="0" fontId="9" fillId="3" borderId="9" xfId="24" applyFont="1" applyFill="1" applyBorder="1" applyAlignment="1" applyProtection="1">
      <alignment horizontal="center" vertical="center"/>
      <protection/>
    </xf>
    <xf numFmtId="0" fontId="9" fillId="3" borderId="6" xfId="24" applyFont="1" applyFill="1" applyBorder="1" applyAlignment="1" applyProtection="1">
      <alignment horizontal="center" vertical="center"/>
      <protection/>
    </xf>
    <xf numFmtId="0" fontId="9" fillId="3" borderId="19" xfId="24" applyFont="1" applyFill="1" applyBorder="1" applyAlignment="1" applyProtection="1">
      <alignment horizontal="center" vertical="center"/>
      <protection/>
    </xf>
    <xf numFmtId="0" fontId="0" fillId="8" borderId="0" xfId="0" applyFill="1" applyAlignment="1">
      <alignment/>
    </xf>
    <xf numFmtId="0" fontId="6" fillId="8" borderId="0" xfId="24" applyFont="1" applyFill="1" applyAlignment="1">
      <alignment/>
    </xf>
    <xf numFmtId="0" fontId="19" fillId="9" borderId="0" xfId="24" applyFont="1" applyFill="1" applyAlignment="1">
      <alignment/>
    </xf>
    <xf numFmtId="0" fontId="7" fillId="9" borderId="20" xfId="24" applyFont="1" applyFill="1" applyBorder="1" applyAlignment="1">
      <alignment/>
    </xf>
    <xf numFmtId="0" fontId="7" fillId="9" borderId="21" xfId="24" applyFont="1" applyFill="1" applyBorder="1" applyAlignment="1">
      <alignment horizontal="center"/>
    </xf>
    <xf numFmtId="0" fontId="7" fillId="9" borderId="22" xfId="24" applyFont="1" applyFill="1" applyBorder="1" applyAlignment="1">
      <alignment horizontal="center"/>
    </xf>
    <xf numFmtId="0" fontId="6" fillId="9" borderId="5" xfId="24" applyFont="1" applyFill="1" applyBorder="1" applyAlignment="1">
      <alignment/>
    </xf>
    <xf numFmtId="0" fontId="6" fillId="9" borderId="9" xfId="24" applyFont="1" applyFill="1" applyBorder="1" applyAlignment="1">
      <alignment/>
    </xf>
    <xf numFmtId="0" fontId="25" fillId="9" borderId="9" xfId="24" applyFont="1" applyFill="1" applyBorder="1" applyAlignment="1">
      <alignment/>
    </xf>
    <xf numFmtId="0" fontId="6" fillId="9" borderId="6" xfId="24" applyFont="1" applyFill="1" applyBorder="1" applyAlignment="1">
      <alignment/>
    </xf>
    <xf numFmtId="0" fontId="7" fillId="9" borderId="23" xfId="24" applyFont="1" applyFill="1" applyBorder="1" applyAlignment="1">
      <alignment/>
    </xf>
    <xf numFmtId="0" fontId="6" fillId="9" borderId="24" xfId="24" applyFont="1" applyFill="1" applyBorder="1" applyAlignment="1">
      <alignment/>
    </xf>
    <xf numFmtId="0" fontId="7" fillId="9" borderId="25" xfId="24" applyFont="1" applyFill="1" applyBorder="1" applyAlignment="1">
      <alignment horizontal="center"/>
    </xf>
    <xf numFmtId="0" fontId="6" fillId="9" borderId="26" xfId="24" applyFont="1" applyFill="1" applyBorder="1" applyAlignment="1">
      <alignment/>
    </xf>
    <xf numFmtId="0" fontId="6" fillId="9" borderId="27" xfId="24" applyFont="1" applyFill="1" applyBorder="1" applyAlignment="1">
      <alignment/>
    </xf>
    <xf numFmtId="0" fontId="6" fillId="9" borderId="28" xfId="24" applyFont="1" applyFill="1" applyBorder="1" applyAlignment="1">
      <alignment/>
    </xf>
    <xf numFmtId="0" fontId="6" fillId="9" borderId="0" xfId="24" applyFont="1" applyFill="1" applyBorder="1" applyAlignment="1">
      <alignment/>
    </xf>
    <xf numFmtId="0" fontId="26" fillId="9" borderId="9" xfId="24" applyFont="1" applyFill="1" applyBorder="1" applyAlignment="1">
      <alignment/>
    </xf>
    <xf numFmtId="0" fontId="26" fillId="9" borderId="29" xfId="24" applyFont="1" applyFill="1" applyBorder="1" applyAlignment="1">
      <alignment/>
    </xf>
    <xf numFmtId="0" fontId="25" fillId="9" borderId="19" xfId="24" applyFont="1" applyFill="1" applyBorder="1" applyAlignment="1">
      <alignment/>
    </xf>
    <xf numFmtId="3" fontId="6" fillId="7" borderId="3" xfId="0" applyNumberFormat="1" applyFont="1" applyFill="1" applyBorder="1" applyAlignment="1" applyProtection="1">
      <alignment horizontal="center" vertical="center"/>
      <protection/>
    </xf>
    <xf numFmtId="3" fontId="6" fillId="7" borderId="4" xfId="0" applyNumberFormat="1" applyFont="1" applyFill="1" applyBorder="1" applyAlignment="1" applyProtection="1">
      <alignment horizontal="center" vertical="center"/>
      <protection/>
    </xf>
    <xf numFmtId="0" fontId="6" fillId="3" borderId="2" xfId="24" applyFont="1" applyFill="1" applyBorder="1" applyAlignment="1" applyProtection="1">
      <alignment horizontal="left"/>
      <protection/>
    </xf>
    <xf numFmtId="0" fontId="9" fillId="3" borderId="28" xfId="24" applyFont="1" applyFill="1" applyBorder="1" applyAlignment="1" applyProtection="1">
      <alignment vertical="center"/>
      <protection/>
    </xf>
    <xf numFmtId="0" fontId="7" fillId="3" borderId="0" xfId="24" applyFont="1" applyFill="1" applyAlignment="1">
      <alignment horizontal="right"/>
    </xf>
    <xf numFmtId="0" fontId="1" fillId="3" borderId="0" xfId="0" applyFont="1" applyFill="1" applyBorder="1" applyAlignment="1">
      <alignment horizontal="center"/>
    </xf>
    <xf numFmtId="0" fontId="9" fillId="3" borderId="0" xfId="24" applyFont="1" applyFill="1" applyAlignment="1">
      <alignment horizontal="left"/>
    </xf>
    <xf numFmtId="0" fontId="7" fillId="2" borderId="3" xfId="24" applyFont="1" applyFill="1" applyBorder="1" applyAlignment="1" applyProtection="1">
      <alignment horizontal="center" vertical="center"/>
      <protection locked="0"/>
    </xf>
    <xf numFmtId="0" fontId="9" fillId="3" borderId="0" xfId="24" applyFont="1" applyFill="1" applyAlignment="1">
      <alignment horizontal="center" wrapText="1"/>
    </xf>
    <xf numFmtId="0" fontId="9" fillId="3" borderId="29" xfId="24" applyFont="1" applyFill="1" applyBorder="1" applyAlignment="1">
      <alignment horizontal="center" wrapText="1"/>
    </xf>
    <xf numFmtId="0" fontId="0" fillId="6" borderId="29" xfId="0" applyFill="1" applyBorder="1" applyAlignment="1">
      <alignment horizontal="left" wrapText="1"/>
    </xf>
    <xf numFmtId="0" fontId="0" fillId="7" borderId="0" xfId="0" applyFill="1" applyAlignment="1">
      <alignment/>
    </xf>
    <xf numFmtId="0" fontId="9" fillId="3" borderId="19" xfId="24" applyFont="1" applyFill="1" applyBorder="1" applyAlignment="1">
      <alignment horizontal="center" vertical="center"/>
    </xf>
    <xf numFmtId="0" fontId="9" fillId="3" borderId="0" xfId="24" applyFont="1" applyFill="1" applyBorder="1" applyAlignment="1" applyProtection="1">
      <alignment/>
      <protection/>
    </xf>
    <xf numFmtId="0" fontId="9" fillId="3" borderId="0" xfId="24" applyFont="1" applyFill="1" applyAlignment="1" applyProtection="1">
      <alignment horizontal="right"/>
      <protection/>
    </xf>
    <xf numFmtId="0" fontId="9" fillId="3" borderId="30" xfId="24" applyFont="1" applyFill="1" applyBorder="1" applyAlignment="1">
      <alignment horizontal="center"/>
    </xf>
    <xf numFmtId="0" fontId="9" fillId="3" borderId="19" xfId="24" applyFont="1" applyFill="1" applyBorder="1" applyAlignment="1">
      <alignment horizontal="center" vertical="center" wrapText="1"/>
    </xf>
    <xf numFmtId="3" fontId="6" fillId="7" borderId="2" xfId="0" applyNumberFormat="1" applyFont="1" applyFill="1" applyBorder="1" applyAlignment="1" applyProtection="1">
      <alignment horizontal="center" vertical="center"/>
      <protection/>
    </xf>
    <xf numFmtId="3" fontId="9" fillId="6" borderId="31" xfId="0" applyNumberFormat="1" applyFont="1" applyFill="1" applyBorder="1" applyAlignment="1" applyProtection="1">
      <alignment horizontal="center" vertical="center" wrapText="1" shrinkToFit="1"/>
      <protection/>
    </xf>
    <xf numFmtId="0" fontId="12" fillId="6" borderId="7" xfId="0" applyFont="1" applyFill="1" applyBorder="1" applyAlignment="1">
      <alignment horizontal="center" wrapText="1" shrinkToFit="1"/>
    </xf>
    <xf numFmtId="0" fontId="9" fillId="3" borderId="20" xfId="24" applyFont="1" applyFill="1" applyBorder="1" applyAlignment="1" applyProtection="1">
      <alignment horizontal="center" vertical="center"/>
      <protection/>
    </xf>
    <xf numFmtId="0" fontId="23" fillId="0" borderId="0" xfId="0" applyFont="1" applyAlignment="1">
      <alignment/>
    </xf>
    <xf numFmtId="0" fontId="23" fillId="7" borderId="0" xfId="0" applyFont="1" applyFill="1" applyAlignment="1">
      <alignment/>
    </xf>
    <xf numFmtId="0" fontId="9" fillId="3" borderId="32" xfId="24" applyFont="1" applyFill="1" applyBorder="1" applyAlignment="1" applyProtection="1">
      <alignment horizontal="center" vertical="center"/>
      <protection/>
    </xf>
    <xf numFmtId="0" fontId="6" fillId="3" borderId="33" xfId="24" applyFont="1" applyFill="1" applyBorder="1" applyAlignment="1" applyProtection="1">
      <alignment horizontal="left"/>
      <protection/>
    </xf>
    <xf numFmtId="0" fontId="6" fillId="3" borderId="25" xfId="24" applyFont="1" applyFill="1" applyBorder="1" applyAlignment="1" applyProtection="1">
      <alignment horizontal="left"/>
      <protection/>
    </xf>
    <xf numFmtId="0" fontId="9" fillId="3" borderId="2" xfId="24" applyFont="1" applyFill="1" applyBorder="1" applyAlignment="1">
      <alignment horizontal="center"/>
    </xf>
    <xf numFmtId="0" fontId="0" fillId="0" borderId="0" xfId="0" applyAlignment="1">
      <alignment/>
    </xf>
    <xf numFmtId="0" fontId="0" fillId="7" borderId="0" xfId="0" applyFill="1" applyAlignment="1">
      <alignment/>
    </xf>
    <xf numFmtId="0" fontId="9" fillId="3" borderId="3" xfId="24" applyFont="1" applyFill="1" applyBorder="1" applyAlignment="1" applyProtection="1">
      <alignment/>
      <protection/>
    </xf>
    <xf numFmtId="0" fontId="0" fillId="6" borderId="34" xfId="0" applyFill="1" applyBorder="1" applyAlignment="1">
      <alignment/>
    </xf>
    <xf numFmtId="0" fontId="9" fillId="3" borderId="17" xfId="24" applyFont="1" applyFill="1" applyBorder="1" applyAlignment="1" applyProtection="1">
      <alignment horizontal="center"/>
      <protection/>
    </xf>
    <xf numFmtId="0" fontId="6" fillId="7" borderId="3" xfId="0" applyFont="1" applyFill="1" applyBorder="1" applyAlignment="1" applyProtection="1">
      <alignment horizontal="center" vertical="center"/>
      <protection locked="0"/>
    </xf>
    <xf numFmtId="0" fontId="7" fillId="2" borderId="25" xfId="24"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49" fontId="0" fillId="7" borderId="15" xfId="0" applyNumberFormat="1" applyFill="1" applyBorder="1" applyAlignment="1" applyProtection="1">
      <alignment horizontal="right"/>
      <protection locked="0"/>
    </xf>
    <xf numFmtId="49" fontId="0" fillId="7" borderId="3" xfId="0" applyNumberFormat="1" applyFont="1" applyFill="1" applyBorder="1" applyAlignment="1" applyProtection="1">
      <alignment horizontal="center"/>
      <protection locked="0"/>
    </xf>
    <xf numFmtId="49" fontId="0" fillId="7" borderId="3" xfId="0" applyNumberFormat="1" applyFont="1" applyFill="1" applyBorder="1" applyAlignment="1" applyProtection="1">
      <alignment horizontal="center"/>
      <protection locked="0"/>
    </xf>
    <xf numFmtId="10" fontId="0" fillId="7" borderId="3" xfId="0" applyNumberFormat="1" applyFont="1" applyFill="1" applyBorder="1" applyAlignment="1" applyProtection="1">
      <alignment horizontal="center"/>
      <protection locked="0"/>
    </xf>
    <xf numFmtId="10" fontId="0" fillId="7" borderId="2" xfId="0" applyNumberFormat="1" applyFont="1" applyFill="1" applyBorder="1" applyAlignment="1" applyProtection="1">
      <alignment horizontal="center"/>
      <protection locked="0"/>
    </xf>
    <xf numFmtId="49" fontId="0" fillId="7" borderId="4" xfId="0" applyNumberFormat="1" applyFont="1" applyFill="1" applyBorder="1" applyAlignment="1" applyProtection="1">
      <alignment horizontal="center"/>
      <protection locked="0"/>
    </xf>
    <xf numFmtId="0" fontId="6" fillId="2" borderId="2" xfId="24" applyFont="1" applyFill="1" applyBorder="1" applyAlignment="1" applyProtection="1">
      <alignment horizontal="center" vertical="center"/>
      <protection locked="0"/>
    </xf>
    <xf numFmtId="0" fontId="6" fillId="2" borderId="0" xfId="24" applyFont="1" applyFill="1" applyAlignment="1" applyProtection="1">
      <alignment/>
      <protection locked="0"/>
    </xf>
    <xf numFmtId="0" fontId="15" fillId="2" borderId="23" xfId="24" applyFont="1" applyFill="1" applyBorder="1" applyAlignment="1" applyProtection="1">
      <alignment/>
      <protection/>
    </xf>
    <xf numFmtId="0" fontId="0" fillId="7" borderId="0" xfId="0" applyFill="1" applyBorder="1" applyAlignment="1">
      <alignment/>
    </xf>
    <xf numFmtId="0" fontId="0" fillId="7" borderId="35" xfId="0" applyFill="1" applyBorder="1" applyAlignment="1">
      <alignment/>
    </xf>
    <xf numFmtId="0" fontId="6" fillId="3" borderId="0" xfId="24" applyFont="1" applyFill="1" applyBorder="1" applyAlignment="1">
      <alignment vertical="center"/>
    </xf>
    <xf numFmtId="0" fontId="0" fillId="2" borderId="0" xfId="0" applyFill="1" applyAlignment="1">
      <alignment vertical="center"/>
    </xf>
    <xf numFmtId="0" fontId="0" fillId="0" borderId="0" xfId="0" applyFill="1" applyAlignment="1">
      <alignment vertical="center"/>
    </xf>
    <xf numFmtId="0" fontId="12" fillId="6" borderId="24" xfId="0" applyFont="1" applyFill="1" applyBorder="1" applyAlignment="1">
      <alignment vertical="center"/>
    </xf>
    <xf numFmtId="3" fontId="6" fillId="2" borderId="3" xfId="24" applyNumberFormat="1" applyFont="1" applyFill="1" applyBorder="1" applyAlignment="1" applyProtection="1">
      <alignment horizontal="center" vertical="center"/>
      <protection locked="0"/>
    </xf>
    <xf numFmtId="3" fontId="6" fillId="2" borderId="3" xfId="24" applyNumberFormat="1" applyFont="1" applyFill="1" applyBorder="1" applyAlignment="1" applyProtection="1">
      <alignment horizontal="center" vertical="center"/>
      <protection/>
    </xf>
    <xf numFmtId="3" fontId="6" fillId="2" borderId="36" xfId="24" applyNumberFormat="1" applyFont="1" applyFill="1" applyBorder="1" applyAlignment="1" applyProtection="1">
      <alignment horizontal="center" vertical="center"/>
      <protection/>
    </xf>
    <xf numFmtId="3" fontId="6" fillId="2" borderId="21" xfId="24" applyNumberFormat="1" applyFont="1" applyFill="1" applyBorder="1" applyAlignment="1" applyProtection="1">
      <alignment horizontal="center" vertical="center"/>
      <protection/>
    </xf>
    <xf numFmtId="0" fontId="0" fillId="5" borderId="0" xfId="0" applyFill="1" applyAlignment="1">
      <alignment vertical="center"/>
    </xf>
    <xf numFmtId="49" fontId="9" fillId="2" borderId="37" xfId="24" applyNumberFormat="1" applyFont="1" applyFill="1" applyBorder="1" applyAlignment="1">
      <alignment horizontal="left" vertical="top" wrapText="1"/>
    </xf>
    <xf numFmtId="0" fontId="0" fillId="2" borderId="0" xfId="0" applyFill="1" applyAlignment="1" applyProtection="1">
      <alignment vertical="center"/>
      <protection/>
    </xf>
    <xf numFmtId="0" fontId="1" fillId="0" borderId="3" xfId="0" applyFont="1" applyBorder="1" applyAlignment="1" applyProtection="1">
      <alignment horizontal="center" vertical="center"/>
      <protection locked="0"/>
    </xf>
    <xf numFmtId="3" fontId="6" fillId="2" borderId="3" xfId="24" applyNumberFormat="1" applyFont="1" applyFill="1" applyBorder="1" applyAlignment="1">
      <alignment horizontal="center"/>
    </xf>
    <xf numFmtId="0" fontId="0" fillId="6" borderId="38" xfId="0" applyFill="1" applyBorder="1" applyAlignment="1">
      <alignment vertical="center" wrapText="1"/>
    </xf>
    <xf numFmtId="0" fontId="9" fillId="3" borderId="39" xfId="24" applyFont="1" applyFill="1" applyBorder="1" applyAlignment="1" applyProtection="1">
      <alignment horizontal="center" vertical="center"/>
      <protection/>
    </xf>
    <xf numFmtId="0" fontId="8" fillId="3" borderId="0" xfId="24" applyFont="1" applyFill="1" applyBorder="1" applyAlignment="1">
      <alignment wrapText="1" shrinkToFit="1"/>
    </xf>
    <xf numFmtId="0" fontId="9" fillId="3" borderId="5" xfId="24" applyFont="1" applyFill="1" applyBorder="1" applyAlignment="1" applyProtection="1">
      <alignment horizontal="center" vertical="center"/>
      <protection/>
    </xf>
    <xf numFmtId="0" fontId="9" fillId="3" borderId="31" xfId="24" applyFont="1" applyFill="1" applyBorder="1" applyAlignment="1" applyProtection="1">
      <alignment horizontal="center" wrapText="1"/>
      <protection/>
    </xf>
    <xf numFmtId="0" fontId="9" fillId="3" borderId="5" xfId="24" applyFont="1" applyFill="1" applyBorder="1" applyAlignment="1" applyProtection="1">
      <alignment horizontal="center" vertical="center"/>
      <protection/>
    </xf>
    <xf numFmtId="0" fontId="9" fillId="3" borderId="40" xfId="24" applyFont="1" applyFill="1" applyBorder="1" applyAlignment="1">
      <alignment horizontal="center" vertical="center"/>
    </xf>
    <xf numFmtId="0" fontId="12" fillId="6" borderId="0" xfId="0" applyFont="1" applyFill="1" applyAlignment="1">
      <alignment horizontal="right" vertical="center"/>
    </xf>
    <xf numFmtId="0" fontId="12" fillId="6" borderId="41" xfId="0" applyFont="1" applyFill="1" applyBorder="1" applyAlignment="1">
      <alignment horizontal="right" vertical="center" wrapText="1"/>
    </xf>
    <xf numFmtId="0" fontId="6" fillId="6" borderId="3" xfId="0" applyFont="1" applyFill="1" applyBorder="1" applyAlignment="1" applyProtection="1">
      <alignment horizontal="center" vertical="center"/>
      <protection/>
    </xf>
    <xf numFmtId="0" fontId="6" fillId="6" borderId="4" xfId="0" applyFont="1" applyFill="1" applyBorder="1" applyAlignment="1" applyProtection="1">
      <alignment horizontal="center" vertical="center"/>
      <protection/>
    </xf>
    <xf numFmtId="14" fontId="9" fillId="3" borderId="0" xfId="24" applyNumberFormat="1" applyFont="1" applyFill="1" applyBorder="1" applyAlignment="1" applyProtection="1">
      <alignment horizontal="right"/>
      <protection/>
    </xf>
    <xf numFmtId="49" fontId="6" fillId="2" borderId="0" xfId="24" applyNumberFormat="1" applyFont="1" applyFill="1" applyBorder="1" applyAlignment="1" applyProtection="1">
      <alignment horizontal="center"/>
      <protection/>
    </xf>
    <xf numFmtId="49" fontId="0" fillId="7" borderId="0" xfId="0" applyNumberFormat="1" applyFill="1" applyBorder="1" applyAlignment="1" applyProtection="1">
      <alignment horizontal="center"/>
      <protection/>
    </xf>
    <xf numFmtId="0" fontId="6" fillId="6" borderId="3" xfId="0" applyFont="1" applyFill="1" applyBorder="1" applyAlignment="1" applyProtection="1">
      <alignment vertical="center"/>
      <protection/>
    </xf>
    <xf numFmtId="0" fontId="6" fillId="6" borderId="36" xfId="0" applyFont="1" applyFill="1" applyBorder="1" applyAlignment="1" applyProtection="1">
      <alignment vertical="center"/>
      <protection/>
    </xf>
    <xf numFmtId="0" fontId="6" fillId="6" borderId="4" xfId="0" applyFont="1" applyFill="1" applyBorder="1" applyAlignment="1" applyProtection="1">
      <alignment vertical="center"/>
      <protection/>
    </xf>
    <xf numFmtId="3" fontId="6" fillId="2" borderId="0" xfId="24" applyNumberFormat="1" applyFont="1" applyFill="1" applyAlignment="1">
      <alignment/>
    </xf>
    <xf numFmtId="0" fontId="0" fillId="7" borderId="42" xfId="0" applyFont="1" applyFill="1" applyBorder="1" applyAlignment="1" applyProtection="1">
      <alignment horizontal="center"/>
      <protection locked="0"/>
    </xf>
    <xf numFmtId="0" fontId="9" fillId="3" borderId="43" xfId="24" applyFont="1" applyFill="1" applyBorder="1" applyAlignment="1">
      <alignment wrapText="1"/>
    </xf>
    <xf numFmtId="0" fontId="12" fillId="6" borderId="43" xfId="0" applyFont="1" applyFill="1" applyBorder="1" applyAlignment="1">
      <alignment/>
    </xf>
    <xf numFmtId="0" fontId="9" fillId="3" borderId="17" xfId="24" applyFont="1" applyFill="1" applyBorder="1" applyAlignment="1">
      <alignment horizontal="center" vertical="center"/>
    </xf>
    <xf numFmtId="0" fontId="9" fillId="3" borderId="18" xfId="24" applyFont="1" applyFill="1" applyBorder="1" applyAlignment="1">
      <alignment horizontal="center" vertical="center"/>
    </xf>
    <xf numFmtId="0" fontId="6" fillId="2" borderId="42" xfId="24" applyFont="1" applyFill="1" applyBorder="1" applyAlignment="1" applyProtection="1">
      <alignment horizontal="center" wrapText="1"/>
      <protection locked="0"/>
    </xf>
    <xf numFmtId="0" fontId="6" fillId="2" borderId="44" xfId="24" applyFont="1" applyFill="1" applyBorder="1" applyAlignment="1" applyProtection="1">
      <alignment horizontal="center" wrapText="1"/>
      <protection locked="0"/>
    </xf>
    <xf numFmtId="3" fontId="6" fillId="3" borderId="0" xfId="24" applyNumberFormat="1" applyFont="1" applyFill="1" applyBorder="1" applyAlignment="1">
      <alignment horizontal="center" vertical="center"/>
    </xf>
    <xf numFmtId="0" fontId="0" fillId="6" borderId="45" xfId="0" applyFill="1" applyBorder="1" applyAlignment="1">
      <alignment/>
    </xf>
    <xf numFmtId="0" fontId="0" fillId="0" borderId="0" xfId="0" applyAlignment="1">
      <alignment vertical="center"/>
    </xf>
    <xf numFmtId="0" fontId="0" fillId="7" borderId="0" xfId="0" applyFill="1" applyAlignment="1">
      <alignment vertical="center"/>
    </xf>
    <xf numFmtId="0" fontId="0" fillId="7" borderId="3" xfId="0" applyFill="1" applyBorder="1" applyAlignment="1" applyProtection="1">
      <alignment vertical="center"/>
      <protection locked="0"/>
    </xf>
    <xf numFmtId="3" fontId="6" fillId="2" borderId="2" xfId="24" applyNumberFormat="1" applyFont="1" applyFill="1" applyBorder="1" applyAlignment="1">
      <alignment horizontal="center"/>
    </xf>
    <xf numFmtId="3" fontId="0" fillId="2" borderId="3" xfId="0" applyNumberFormat="1" applyFill="1" applyBorder="1" applyAlignment="1">
      <alignment horizontal="center"/>
    </xf>
    <xf numFmtId="3" fontId="6" fillId="2" borderId="4" xfId="24" applyNumberFormat="1" applyFont="1" applyFill="1" applyBorder="1" applyAlignment="1">
      <alignment horizontal="center"/>
    </xf>
    <xf numFmtId="0" fontId="0" fillId="3" borderId="0" xfId="0" applyFill="1" applyAlignment="1">
      <alignment/>
    </xf>
    <xf numFmtId="0" fontId="0" fillId="6" borderId="3" xfId="0" applyFill="1" applyBorder="1" applyAlignment="1">
      <alignment vertical="center"/>
    </xf>
    <xf numFmtId="4" fontId="6" fillId="2" borderId="31" xfId="24" applyNumberFormat="1" applyFont="1" applyFill="1" applyBorder="1" applyAlignment="1" applyProtection="1">
      <alignment/>
      <protection locked="0"/>
    </xf>
    <xf numFmtId="4" fontId="6" fillId="2" borderId="7" xfId="24" applyNumberFormat="1" applyFont="1" applyFill="1" applyBorder="1" applyAlignment="1" applyProtection="1">
      <alignment/>
      <protection locked="0"/>
    </xf>
    <xf numFmtId="4" fontId="6" fillId="2" borderId="3" xfId="24" applyNumberFormat="1" applyFont="1" applyFill="1" applyBorder="1" applyAlignment="1" applyProtection="1">
      <alignment/>
      <protection locked="0"/>
    </xf>
    <xf numFmtId="4" fontId="6" fillId="2" borderId="46" xfId="24" applyNumberFormat="1" applyFont="1" applyFill="1" applyBorder="1" applyAlignment="1" applyProtection="1">
      <alignment/>
      <protection locked="0"/>
    </xf>
    <xf numFmtId="4" fontId="7" fillId="2" borderId="3" xfId="24" applyNumberFormat="1" applyFont="1" applyFill="1" applyBorder="1" applyAlignment="1">
      <alignment/>
    </xf>
    <xf numFmtId="4" fontId="7" fillId="2" borderId="46" xfId="24" applyNumberFormat="1" applyFont="1" applyFill="1" applyBorder="1" applyAlignment="1">
      <alignment/>
    </xf>
    <xf numFmtId="4" fontId="6" fillId="2" borderId="4" xfId="24" applyNumberFormat="1" applyFont="1" applyFill="1" applyBorder="1" applyAlignment="1">
      <alignment/>
    </xf>
    <xf numFmtId="4" fontId="6" fillId="2" borderId="47" xfId="24" applyNumberFormat="1" applyFont="1" applyFill="1" applyBorder="1" applyAlignment="1">
      <alignment/>
    </xf>
    <xf numFmtId="4" fontId="6" fillId="9" borderId="48" xfId="24" applyNumberFormat="1" applyFont="1" applyFill="1" applyBorder="1" applyAlignment="1">
      <alignment/>
    </xf>
    <xf numFmtId="4" fontId="6" fillId="9" borderId="35" xfId="24" applyNumberFormat="1" applyFont="1" applyFill="1" applyBorder="1" applyAlignment="1">
      <alignment/>
    </xf>
    <xf numFmtId="4" fontId="6" fillId="2" borderId="40" xfId="24" applyNumberFormat="1" applyFont="1" applyFill="1" applyBorder="1" applyAlignment="1" applyProtection="1">
      <alignment/>
      <protection locked="0"/>
    </xf>
    <xf numFmtId="4" fontId="6" fillId="2" borderId="2" xfId="24" applyNumberFormat="1" applyFont="1" applyFill="1" applyBorder="1" applyAlignment="1" applyProtection="1">
      <alignment/>
      <protection locked="0"/>
    </xf>
    <xf numFmtId="4" fontId="7" fillId="2" borderId="33" xfId="24" applyNumberFormat="1" applyFont="1" applyFill="1" applyBorder="1" applyAlignment="1" applyProtection="1">
      <alignment/>
      <protection/>
    </xf>
    <xf numFmtId="4" fontId="6" fillId="2" borderId="10" xfId="24" applyNumberFormat="1" applyFont="1" applyFill="1" applyBorder="1" applyAlignment="1">
      <alignment/>
    </xf>
    <xf numFmtId="4" fontId="6" fillId="9" borderId="49" xfId="24" applyNumberFormat="1" applyFont="1" applyFill="1" applyBorder="1" applyAlignment="1">
      <alignment/>
    </xf>
    <xf numFmtId="0" fontId="6" fillId="3" borderId="30" xfId="24" applyFont="1" applyFill="1" applyBorder="1" applyAlignment="1" applyProtection="1">
      <alignment horizontal="center" vertical="center"/>
      <protection/>
    </xf>
    <xf numFmtId="0" fontId="0" fillId="6" borderId="27" xfId="0" applyFill="1" applyBorder="1" applyAlignment="1">
      <alignment/>
    </xf>
    <xf numFmtId="0" fontId="0" fillId="6" borderId="46" xfId="0" applyFill="1" applyBorder="1" applyAlignment="1">
      <alignment/>
    </xf>
    <xf numFmtId="0" fontId="9" fillId="3" borderId="19" xfId="24" applyFont="1" applyFill="1" applyBorder="1" applyAlignment="1" applyProtection="1">
      <alignment horizontal="center" vertical="center"/>
      <protection/>
    </xf>
    <xf numFmtId="0" fontId="6" fillId="3" borderId="50" xfId="24" applyFont="1" applyFill="1" applyBorder="1" applyAlignment="1" applyProtection="1">
      <alignment horizontal="center" vertical="center"/>
      <protection/>
    </xf>
    <xf numFmtId="0" fontId="0" fillId="6" borderId="51" xfId="0" applyFill="1" applyBorder="1" applyAlignment="1">
      <alignment/>
    </xf>
    <xf numFmtId="0" fontId="9" fillId="3" borderId="42" xfId="24" applyFont="1" applyFill="1" applyBorder="1" applyAlignment="1">
      <alignment horizontal="center" vertical="center"/>
    </xf>
    <xf numFmtId="0" fontId="1" fillId="0" borderId="25" xfId="0" applyFont="1" applyBorder="1" applyAlignment="1" applyProtection="1">
      <alignment horizontal="center" vertical="center"/>
      <protection locked="0"/>
    </xf>
    <xf numFmtId="0" fontId="12" fillId="6" borderId="0" xfId="0" applyFont="1" applyFill="1" applyAlignment="1">
      <alignment horizontal="left" vertical="center"/>
    </xf>
    <xf numFmtId="0" fontId="20" fillId="7" borderId="0" xfId="0" applyFont="1" applyFill="1" applyAlignment="1">
      <alignment/>
    </xf>
    <xf numFmtId="0" fontId="20" fillId="0" borderId="0" xfId="0" applyFont="1" applyAlignment="1">
      <alignment/>
    </xf>
    <xf numFmtId="10" fontId="6" fillId="2" borderId="3" xfId="24" applyNumberFormat="1" applyFont="1" applyFill="1" applyBorder="1" applyAlignment="1" applyProtection="1">
      <alignment horizontal="center" vertical="center"/>
      <protection/>
    </xf>
    <xf numFmtId="0" fontId="7" fillId="3" borderId="0" xfId="24" applyFont="1" applyFill="1" applyAlignment="1">
      <alignment horizontal="center" vertical="center"/>
    </xf>
    <xf numFmtId="14" fontId="7" fillId="2" borderId="3" xfId="24" applyNumberFormat="1" applyFont="1" applyFill="1" applyBorder="1" applyAlignment="1" applyProtection="1">
      <alignment horizontal="center" vertical="center"/>
      <protection locked="0"/>
    </xf>
    <xf numFmtId="0" fontId="48" fillId="5" borderId="0" xfId="0" applyFont="1" applyFill="1" applyAlignment="1">
      <alignment/>
    </xf>
    <xf numFmtId="0" fontId="48" fillId="0" borderId="0" xfId="0" applyFont="1" applyAlignment="1">
      <alignment/>
    </xf>
    <xf numFmtId="0" fontId="51" fillId="7" borderId="44" xfId="0" applyFont="1" applyFill="1" applyBorder="1" applyAlignment="1" applyProtection="1">
      <alignment horizontal="center" vertical="center"/>
      <protection/>
    </xf>
    <xf numFmtId="0" fontId="0" fillId="0" borderId="44" xfId="0" applyBorder="1" applyAlignment="1" applyProtection="1">
      <alignment vertical="center"/>
      <protection/>
    </xf>
    <xf numFmtId="0" fontId="51" fillId="7" borderId="3" xfId="0" applyFont="1" applyFill="1" applyBorder="1" applyAlignment="1">
      <alignment horizontal="center" vertical="center"/>
    </xf>
    <xf numFmtId="0" fontId="9" fillId="3" borderId="41" xfId="24" applyFont="1" applyFill="1" applyBorder="1" applyAlignment="1" applyProtection="1">
      <alignment/>
      <protection/>
    </xf>
    <xf numFmtId="0" fontId="9" fillId="3" borderId="52" xfId="24" applyFont="1" applyFill="1" applyBorder="1" applyAlignment="1" applyProtection="1">
      <alignment/>
      <protection/>
    </xf>
    <xf numFmtId="0" fontId="3" fillId="2" borderId="0" xfId="0" applyFont="1" applyFill="1" applyAlignment="1">
      <alignment/>
    </xf>
    <xf numFmtId="0" fontId="0" fillId="2" borderId="0" xfId="0" applyFill="1" applyAlignment="1">
      <alignment vertical="top" wrapText="1"/>
    </xf>
    <xf numFmtId="0" fontId="3" fillId="2" borderId="0" xfId="0" applyFont="1" applyFill="1" applyAlignment="1">
      <alignment/>
    </xf>
    <xf numFmtId="0" fontId="0" fillId="7" borderId="44" xfId="0" applyFill="1" applyBorder="1" applyAlignment="1" applyProtection="1">
      <alignment horizontal="center" vertical="center"/>
      <protection locked="0"/>
    </xf>
    <xf numFmtId="3" fontId="6" fillId="2" borderId="21" xfId="24" applyNumberFormat="1" applyFont="1" applyFill="1" applyBorder="1" applyAlignment="1" applyProtection="1">
      <alignment horizontal="center" vertical="center"/>
      <protection locked="0"/>
    </xf>
    <xf numFmtId="0" fontId="9" fillId="2" borderId="17" xfId="24" applyFont="1" applyFill="1" applyBorder="1" applyAlignment="1">
      <alignment horizontal="center" vertical="center"/>
    </xf>
    <xf numFmtId="0" fontId="0" fillId="0" borderId="0" xfId="0" applyAlignment="1">
      <alignment horizontal="center" vertical="center"/>
    </xf>
    <xf numFmtId="0" fontId="23" fillId="7" borderId="0" xfId="0" applyFont="1" applyFill="1" applyAlignment="1">
      <alignment horizontal="center" vertical="center"/>
    </xf>
    <xf numFmtId="0" fontId="56" fillId="5" borderId="0" xfId="0" applyFont="1" applyFill="1" applyAlignment="1">
      <alignment/>
    </xf>
    <xf numFmtId="0" fontId="1" fillId="7" borderId="0" xfId="0" applyFont="1" applyFill="1" applyAlignment="1">
      <alignment horizontal="center" vertical="center"/>
    </xf>
    <xf numFmtId="0" fontId="28" fillId="7" borderId="0" xfId="0" applyFont="1" applyFill="1" applyAlignment="1">
      <alignment horizontal="center" vertical="center"/>
    </xf>
    <xf numFmtId="0" fontId="0" fillId="7" borderId="0" xfId="0" applyFill="1" applyAlignment="1">
      <alignment horizontal="right" vertical="center"/>
    </xf>
    <xf numFmtId="0" fontId="0" fillId="7" borderId="53" xfId="0" applyFill="1" applyBorder="1" applyAlignment="1" applyProtection="1">
      <alignment vertical="center"/>
      <protection locked="0"/>
    </xf>
    <xf numFmtId="0" fontId="0" fillId="7" borderId="0" xfId="0" applyFill="1" applyBorder="1" applyAlignment="1" applyProtection="1">
      <alignment vertical="center"/>
      <protection locked="0"/>
    </xf>
    <xf numFmtId="0" fontId="56" fillId="7" borderId="0" xfId="0" applyFont="1" applyFill="1" applyBorder="1" applyAlignment="1" applyProtection="1">
      <alignment vertical="center"/>
      <protection locked="0"/>
    </xf>
    <xf numFmtId="0" fontId="56" fillId="7" borderId="0" xfId="0" applyFont="1" applyFill="1" applyAlignment="1">
      <alignment vertical="center"/>
    </xf>
    <xf numFmtId="0" fontId="56" fillId="7" borderId="0" xfId="0" applyFont="1" applyFill="1" applyAlignment="1">
      <alignment horizontal="right" vertical="center"/>
    </xf>
    <xf numFmtId="0" fontId="0" fillId="7" borderId="54" xfId="0" applyFill="1" applyBorder="1" applyAlignment="1" applyProtection="1">
      <alignment vertical="center"/>
      <protection locked="0"/>
    </xf>
    <xf numFmtId="0" fontId="23" fillId="10" borderId="0" xfId="0" applyFont="1" applyFill="1" applyAlignment="1">
      <alignment vertical="center"/>
    </xf>
    <xf numFmtId="0" fontId="23" fillId="10" borderId="0" xfId="0" applyFont="1" applyFill="1" applyAlignment="1">
      <alignment horizontal="right" vertical="center"/>
    </xf>
    <xf numFmtId="0" fontId="23" fillId="6" borderId="0" xfId="0" applyFont="1" applyFill="1" applyAlignment="1">
      <alignment vertical="center"/>
    </xf>
    <xf numFmtId="0" fontId="23" fillId="6" borderId="0" xfId="0" applyFont="1" applyFill="1" applyAlignment="1">
      <alignment horizontal="right" vertical="center"/>
    </xf>
    <xf numFmtId="0" fontId="23" fillId="7" borderId="0" xfId="0" applyFont="1" applyFill="1" applyAlignment="1">
      <alignment vertical="center"/>
    </xf>
    <xf numFmtId="0" fontId="0" fillId="6" borderId="55" xfId="0" applyFill="1" applyBorder="1" applyAlignment="1" applyProtection="1">
      <alignment vertical="center"/>
      <protection locked="0"/>
    </xf>
    <xf numFmtId="0" fontId="0" fillId="6" borderId="56" xfId="0" applyFill="1" applyBorder="1" applyAlignment="1" applyProtection="1">
      <alignment vertical="center"/>
      <protection locked="0"/>
    </xf>
    <xf numFmtId="0" fontId="0" fillId="10" borderId="57" xfId="0" applyFill="1" applyBorder="1" applyAlignment="1" applyProtection="1">
      <alignment vertical="center"/>
      <protection locked="0"/>
    </xf>
    <xf numFmtId="14" fontId="0" fillId="6" borderId="56" xfId="0" applyNumberFormat="1" applyFill="1" applyBorder="1" applyAlignment="1" applyProtection="1">
      <alignment horizontal="left" vertical="center"/>
      <protection locked="0"/>
    </xf>
    <xf numFmtId="49" fontId="0" fillId="6" borderId="56" xfId="0" applyNumberFormat="1" applyFill="1" applyBorder="1" applyAlignment="1" applyProtection="1">
      <alignment horizontal="left" vertical="center"/>
      <protection locked="0"/>
    </xf>
    <xf numFmtId="49" fontId="0" fillId="10" borderId="57" xfId="0" applyNumberFormat="1" applyFill="1" applyBorder="1" applyAlignment="1" applyProtection="1">
      <alignment vertical="center"/>
      <protection locked="0"/>
    </xf>
    <xf numFmtId="0" fontId="0" fillId="11" borderId="56" xfId="0" applyFill="1" applyBorder="1" applyAlignment="1" applyProtection="1">
      <alignment vertical="center"/>
      <protection locked="0"/>
    </xf>
    <xf numFmtId="0" fontId="0" fillId="11" borderId="57" xfId="0" applyFill="1" applyBorder="1" applyAlignment="1" applyProtection="1">
      <alignment vertical="center"/>
      <protection locked="0"/>
    </xf>
    <xf numFmtId="49" fontId="0" fillId="11" borderId="56" xfId="0" applyNumberFormat="1" applyFill="1" applyBorder="1" applyAlignment="1" applyProtection="1">
      <alignment horizontal="left" vertical="center"/>
      <protection locked="0"/>
    </xf>
    <xf numFmtId="3" fontId="0" fillId="11" borderId="57" xfId="0" applyNumberFormat="1" applyFill="1" applyBorder="1" applyAlignment="1" applyProtection="1">
      <alignment horizontal="left" vertical="center"/>
      <protection locked="0"/>
    </xf>
    <xf numFmtId="3" fontId="0" fillId="11" borderId="56" xfId="0" applyNumberFormat="1" applyFill="1" applyBorder="1" applyAlignment="1" applyProtection="1">
      <alignment horizontal="left" vertical="center"/>
      <protection locked="0"/>
    </xf>
    <xf numFmtId="0" fontId="0" fillId="11" borderId="57" xfId="0" applyFill="1" applyBorder="1" applyAlignment="1" applyProtection="1">
      <alignment horizontal="left" vertical="center"/>
      <protection locked="0"/>
    </xf>
    <xf numFmtId="0" fontId="38" fillId="11" borderId="56" xfId="23" applyFill="1" applyBorder="1" applyAlignment="1" applyProtection="1">
      <alignment vertical="center"/>
      <protection locked="0"/>
    </xf>
    <xf numFmtId="49" fontId="0" fillId="11" borderId="57" xfId="0" applyNumberFormat="1" applyFill="1" applyBorder="1" applyAlignment="1" applyProtection="1">
      <alignment horizontal="left" vertical="center"/>
      <protection locked="0"/>
    </xf>
    <xf numFmtId="0" fontId="38" fillId="11" borderId="57" xfId="23" applyFill="1" applyBorder="1" applyAlignment="1" applyProtection="1">
      <alignment vertical="center"/>
      <protection locked="0"/>
    </xf>
    <xf numFmtId="0" fontId="0" fillId="11" borderId="58" xfId="0" applyFill="1" applyBorder="1" applyAlignment="1" applyProtection="1">
      <alignment vertical="center"/>
      <protection locked="0"/>
    </xf>
    <xf numFmtId="0" fontId="0" fillId="11" borderId="59" xfId="0" applyFill="1" applyBorder="1" applyAlignment="1" applyProtection="1">
      <alignment vertical="center"/>
      <protection locked="0"/>
    </xf>
    <xf numFmtId="0" fontId="23" fillId="11" borderId="0" xfId="0" applyFont="1" applyFill="1" applyAlignment="1">
      <alignment vertical="center"/>
    </xf>
    <xf numFmtId="0" fontId="23" fillId="11" borderId="0" xfId="0" applyFont="1" applyFill="1" applyAlignment="1">
      <alignment horizontal="right" vertical="center"/>
    </xf>
    <xf numFmtId="0" fontId="1" fillId="0" borderId="2" xfId="0" applyFont="1" applyBorder="1" applyAlignment="1" applyProtection="1">
      <alignment horizontal="center" vertical="center"/>
      <protection locked="0"/>
    </xf>
    <xf numFmtId="0" fontId="1" fillId="0" borderId="10" xfId="0" applyFont="1" applyBorder="1" applyAlignment="1">
      <alignment horizontal="center" vertical="center"/>
    </xf>
    <xf numFmtId="0" fontId="30" fillId="6" borderId="40" xfId="0" applyFont="1" applyFill="1" applyBorder="1" applyAlignment="1">
      <alignment horizontal="center" vertical="center"/>
    </xf>
    <xf numFmtId="0" fontId="12" fillId="7" borderId="32" xfId="0" applyFont="1" applyFill="1" applyBorder="1" applyAlignment="1">
      <alignment horizontal="center" vertical="center"/>
    </xf>
    <xf numFmtId="0" fontId="12" fillId="7" borderId="31" xfId="0" applyFont="1" applyFill="1" applyBorder="1" applyAlignment="1">
      <alignment horizontal="center" vertical="center"/>
    </xf>
    <xf numFmtId="0" fontId="12" fillId="7" borderId="40" xfId="0" applyFont="1" applyFill="1" applyBorder="1" applyAlignment="1">
      <alignment horizontal="center" vertical="center"/>
    </xf>
    <xf numFmtId="1" fontId="6" fillId="2" borderId="3" xfId="24" applyNumberFormat="1" applyFont="1" applyFill="1" applyBorder="1" applyAlignment="1" applyProtection="1">
      <alignment horizontal="center" vertical="center"/>
      <protection locked="0"/>
    </xf>
    <xf numFmtId="3" fontId="6" fillId="2" borderId="3" xfId="24" applyNumberFormat="1" applyFont="1" applyFill="1" applyBorder="1" applyAlignment="1" applyProtection="1">
      <alignment horizontal="center" vertical="center"/>
      <protection locked="0"/>
    </xf>
    <xf numFmtId="3" fontId="6" fillId="2" borderId="2" xfId="24" applyNumberFormat="1" applyFont="1" applyFill="1" applyBorder="1" applyAlignment="1" applyProtection="1">
      <alignment horizontal="center" vertical="center"/>
      <protection locked="0"/>
    </xf>
    <xf numFmtId="1" fontId="0" fillId="7" borderId="3" xfId="0" applyNumberFormat="1" applyFill="1" applyBorder="1" applyAlignment="1" applyProtection="1">
      <alignment horizontal="center" vertical="center"/>
      <protection locked="0"/>
    </xf>
    <xf numFmtId="0" fontId="9" fillId="2" borderId="18" xfId="24" applyFont="1" applyFill="1" applyBorder="1" applyAlignment="1">
      <alignment horizontal="center" vertical="center"/>
    </xf>
    <xf numFmtId="3" fontId="6" fillId="2" borderId="4" xfId="24" applyNumberFormat="1" applyFont="1" applyFill="1" applyBorder="1" applyAlignment="1">
      <alignment horizontal="center" vertical="center"/>
    </xf>
    <xf numFmtId="3" fontId="6" fillId="2" borderId="10" xfId="24" applyNumberFormat="1" applyFont="1" applyFill="1" applyBorder="1" applyAlignment="1">
      <alignment horizontal="center" vertical="center"/>
    </xf>
    <xf numFmtId="0" fontId="30" fillId="7" borderId="32" xfId="0" applyFont="1" applyFill="1" applyBorder="1" applyAlignment="1">
      <alignment horizontal="center" vertical="center"/>
    </xf>
    <xf numFmtId="0" fontId="30" fillId="7" borderId="31" xfId="0" applyFont="1" applyFill="1" applyBorder="1" applyAlignment="1">
      <alignment horizontal="center" vertical="center"/>
    </xf>
    <xf numFmtId="0" fontId="30" fillId="7" borderId="40" xfId="0" applyFont="1" applyFill="1" applyBorder="1" applyAlignment="1">
      <alignment horizontal="center" vertical="center"/>
    </xf>
    <xf numFmtId="0" fontId="30" fillId="7" borderId="60" xfId="0" applyFont="1" applyFill="1" applyBorder="1" applyAlignment="1">
      <alignment horizontal="center" vertical="center"/>
    </xf>
    <xf numFmtId="0" fontId="30" fillId="7" borderId="36" xfId="0" applyFont="1" applyFill="1" applyBorder="1" applyAlignment="1">
      <alignment horizontal="center" vertical="center"/>
    </xf>
    <xf numFmtId="0" fontId="30" fillId="7" borderId="33" xfId="0" applyFont="1" applyFill="1" applyBorder="1" applyAlignment="1">
      <alignment horizontal="center" vertical="center"/>
    </xf>
    <xf numFmtId="0" fontId="0" fillId="7" borderId="32" xfId="0" applyFill="1" applyBorder="1" applyAlignment="1" applyProtection="1">
      <alignment horizontal="center" vertical="center"/>
      <protection locked="0"/>
    </xf>
    <xf numFmtId="0" fontId="0" fillId="7" borderId="31" xfId="0" applyFill="1" applyBorder="1" applyAlignment="1" applyProtection="1">
      <alignment vertical="center"/>
      <protection locked="0"/>
    </xf>
    <xf numFmtId="3" fontId="0" fillId="7" borderId="31" xfId="0" applyNumberFormat="1" applyFill="1" applyBorder="1" applyAlignment="1" applyProtection="1">
      <alignment horizontal="center" vertical="center"/>
      <protection locked="0"/>
    </xf>
    <xf numFmtId="3" fontId="0" fillId="7" borderId="40" xfId="0" applyNumberFormat="1" applyFill="1" applyBorder="1" applyAlignment="1" applyProtection="1">
      <alignment horizontal="center" vertical="center"/>
      <protection locked="0"/>
    </xf>
    <xf numFmtId="0" fontId="0" fillId="7" borderId="17" xfId="0" applyFill="1" applyBorder="1" applyAlignment="1" applyProtection="1">
      <alignment horizontal="center" vertical="center"/>
      <protection locked="0"/>
    </xf>
    <xf numFmtId="3" fontId="0" fillId="7" borderId="3" xfId="0" applyNumberFormat="1" applyFill="1" applyBorder="1" applyAlignment="1" applyProtection="1">
      <alignment horizontal="center" vertical="center"/>
      <protection locked="0"/>
    </xf>
    <xf numFmtId="3" fontId="0" fillId="7" borderId="2" xfId="0" applyNumberFormat="1" applyFill="1" applyBorder="1" applyAlignment="1" applyProtection="1">
      <alignment horizontal="center" vertical="center"/>
      <protection locked="0"/>
    </xf>
    <xf numFmtId="0" fontId="0" fillId="7" borderId="18" xfId="0" applyFill="1" applyBorder="1" applyAlignment="1" applyProtection="1">
      <alignment horizontal="center" vertical="center"/>
      <protection locked="0"/>
    </xf>
    <xf numFmtId="0" fontId="0" fillId="7" borderId="4" xfId="0" applyFill="1" applyBorder="1" applyAlignment="1" applyProtection="1">
      <alignment vertical="center"/>
      <protection locked="0"/>
    </xf>
    <xf numFmtId="3" fontId="0" fillId="7" borderId="4" xfId="0" applyNumberFormat="1" applyFill="1" applyBorder="1" applyAlignment="1" applyProtection="1">
      <alignment horizontal="center" vertical="center"/>
      <protection locked="0"/>
    </xf>
    <xf numFmtId="3" fontId="0" fillId="7" borderId="10" xfId="0" applyNumberFormat="1" applyFill="1" applyBorder="1" applyAlignment="1" applyProtection="1">
      <alignment horizontal="center" vertical="center"/>
      <protection locked="0"/>
    </xf>
    <xf numFmtId="0" fontId="9" fillId="2" borderId="5" xfId="24" applyNumberFormat="1" applyFont="1" applyFill="1" applyBorder="1" applyAlignment="1">
      <alignment horizontal="left" vertical="top"/>
    </xf>
    <xf numFmtId="0" fontId="12" fillId="7" borderId="37" xfId="0" applyNumberFormat="1" applyFont="1" applyFill="1" applyBorder="1" applyAlignment="1" applyProtection="1">
      <alignment horizontal="left" vertical="top" wrapText="1"/>
      <protection/>
    </xf>
    <xf numFmtId="0" fontId="12" fillId="7" borderId="26" xfId="0" applyNumberFormat="1" applyFont="1" applyFill="1" applyBorder="1" applyAlignment="1" applyProtection="1">
      <alignment horizontal="left" vertical="top" wrapText="1"/>
      <protection/>
    </xf>
    <xf numFmtId="0" fontId="9" fillId="2" borderId="6" xfId="24" applyNumberFormat="1" applyFont="1" applyFill="1" applyBorder="1" applyAlignment="1">
      <alignment horizontal="left" vertical="top"/>
    </xf>
    <xf numFmtId="0" fontId="0" fillId="7" borderId="61" xfId="0" applyNumberFormat="1" applyFill="1" applyBorder="1" applyAlignment="1" applyProtection="1">
      <alignment horizontal="center"/>
      <protection locked="0"/>
    </xf>
    <xf numFmtId="0" fontId="9" fillId="2" borderId="28" xfId="24" applyNumberFormat="1" applyFont="1" applyFill="1" applyBorder="1" applyAlignment="1" applyProtection="1">
      <alignment horizontal="left" vertical="top" wrapText="1"/>
      <protection/>
    </xf>
    <xf numFmtId="0" fontId="9" fillId="2" borderId="37" xfId="24" applyNumberFormat="1" applyFont="1" applyFill="1" applyBorder="1" applyAlignment="1">
      <alignment horizontal="left" vertical="top" wrapText="1"/>
    </xf>
    <xf numFmtId="0" fontId="9" fillId="2" borderId="8" xfId="24" applyNumberFormat="1" applyFont="1" applyFill="1" applyBorder="1" applyAlignment="1">
      <alignment horizontal="left" vertical="top" wrapText="1"/>
    </xf>
    <xf numFmtId="0" fontId="9" fillId="2" borderId="28" xfId="24" applyNumberFormat="1" applyFont="1" applyFill="1" applyBorder="1" applyAlignment="1">
      <alignment horizontal="left" vertical="top"/>
    </xf>
    <xf numFmtId="0" fontId="9" fillId="2" borderId="20" xfId="24" applyNumberFormat="1" applyFont="1" applyFill="1" applyBorder="1" applyAlignment="1">
      <alignment horizontal="left" vertical="top"/>
    </xf>
    <xf numFmtId="0" fontId="9" fillId="2" borderId="42" xfId="24" applyNumberFormat="1" applyFont="1" applyFill="1" applyBorder="1" applyAlignment="1">
      <alignment horizontal="left" vertical="top" wrapText="1"/>
    </xf>
    <xf numFmtId="0" fontId="9" fillId="2" borderId="42" xfId="24" applyNumberFormat="1" applyFont="1" applyFill="1" applyBorder="1" applyAlignment="1">
      <alignment vertical="top" wrapText="1"/>
    </xf>
    <xf numFmtId="0" fontId="6" fillId="7" borderId="62" xfId="0" applyNumberFormat="1" applyFont="1" applyFill="1" applyBorder="1" applyAlignment="1" applyProtection="1">
      <alignment horizontal="center" wrapText="1"/>
      <protection locked="0"/>
    </xf>
    <xf numFmtId="0" fontId="9" fillId="2" borderId="42" xfId="24" applyNumberFormat="1" applyFont="1" applyFill="1" applyBorder="1" applyAlignment="1">
      <alignment horizontal="left" vertical="top"/>
    </xf>
    <xf numFmtId="0" fontId="6" fillId="2" borderId="22" xfId="24" applyNumberFormat="1" applyFont="1" applyFill="1" applyBorder="1" applyAlignment="1" applyProtection="1">
      <alignment horizontal="center"/>
      <protection locked="0"/>
    </xf>
    <xf numFmtId="3" fontId="6" fillId="2" borderId="61" xfId="24" applyNumberFormat="1" applyFont="1" applyFill="1" applyBorder="1" applyAlignment="1" applyProtection="1">
      <alignment horizontal="center" wrapText="1"/>
      <protection locked="0"/>
    </xf>
    <xf numFmtId="0" fontId="9" fillId="3" borderId="63" xfId="24" applyFont="1" applyFill="1" applyBorder="1" applyAlignment="1">
      <alignment horizontal="center" vertical="center"/>
    </xf>
    <xf numFmtId="0" fontId="8" fillId="3" borderId="9" xfId="24" applyFont="1" applyFill="1" applyBorder="1" applyAlignment="1" applyProtection="1">
      <alignment horizontal="center" vertical="center"/>
      <protection/>
    </xf>
    <xf numFmtId="0" fontId="8" fillId="3" borderId="19" xfId="24" applyFont="1" applyFill="1" applyBorder="1" applyAlignment="1" applyProtection="1">
      <alignment horizontal="center" vertical="center"/>
      <protection/>
    </xf>
    <xf numFmtId="0" fontId="8" fillId="3" borderId="20" xfId="24" applyFont="1" applyFill="1" applyBorder="1" applyAlignment="1" applyProtection="1">
      <alignment horizontal="center" vertical="center"/>
      <protection/>
    </xf>
    <xf numFmtId="0" fontId="0" fillId="0" borderId="44" xfId="0" applyBorder="1" applyAlignment="1" applyProtection="1">
      <alignment horizontal="center" vertical="center"/>
      <protection locked="0"/>
    </xf>
    <xf numFmtId="0" fontId="51" fillId="7" borderId="0" xfId="0" applyFont="1" applyFill="1" applyAlignment="1">
      <alignment horizontal="center" vertical="center"/>
    </xf>
    <xf numFmtId="0" fontId="5" fillId="2" borderId="0" xfId="0" applyFont="1" applyFill="1" applyAlignment="1">
      <alignment horizontal="right" vertical="center"/>
    </xf>
    <xf numFmtId="0" fontId="58" fillId="2" borderId="0" xfId="0" applyFont="1" applyFill="1" applyAlignment="1">
      <alignment vertical="center"/>
    </xf>
    <xf numFmtId="0" fontId="58" fillId="2" borderId="0" xfId="0" applyFont="1" applyFill="1" applyAlignment="1" applyProtection="1">
      <alignment vertical="center"/>
      <protection locked="0"/>
    </xf>
    <xf numFmtId="0" fontId="0" fillId="2" borderId="0" xfId="0" applyFill="1" applyAlignment="1">
      <alignment/>
    </xf>
    <xf numFmtId="0" fontId="0" fillId="0" borderId="41" xfId="0" applyBorder="1" applyAlignment="1">
      <alignment/>
    </xf>
    <xf numFmtId="0" fontId="6" fillId="3" borderId="0" xfId="24" applyFont="1" applyFill="1" applyAlignment="1">
      <alignment/>
    </xf>
    <xf numFmtId="0" fontId="6" fillId="2" borderId="30" xfId="24" applyFont="1" applyFill="1" applyBorder="1" applyAlignment="1" applyProtection="1">
      <alignment horizontal="left"/>
      <protection locked="0"/>
    </xf>
    <xf numFmtId="0" fontId="6" fillId="2" borderId="27" xfId="24" applyFont="1" applyFill="1" applyBorder="1" applyAlignment="1" applyProtection="1">
      <alignment horizontal="left"/>
      <protection locked="0"/>
    </xf>
    <xf numFmtId="0" fontId="0" fillId="7" borderId="27" xfId="0" applyFill="1" applyBorder="1" applyAlignment="1" applyProtection="1">
      <alignment horizontal="left"/>
      <protection locked="0"/>
    </xf>
    <xf numFmtId="0" fontId="8" fillId="3" borderId="0" xfId="24" applyFont="1" applyFill="1" applyAlignment="1">
      <alignment horizontal="center"/>
    </xf>
    <xf numFmtId="0" fontId="1" fillId="0" borderId="0" xfId="0" applyFont="1" applyAlignment="1">
      <alignment horizontal="center"/>
    </xf>
    <xf numFmtId="0" fontId="6" fillId="3" borderId="41" xfId="24" applyFont="1" applyFill="1" applyBorder="1" applyAlignment="1">
      <alignment/>
    </xf>
    <xf numFmtId="0" fontId="0" fillId="10" borderId="57" xfId="0" applyFill="1" applyBorder="1" applyAlignment="1" applyProtection="1">
      <alignment vertical="top"/>
      <protection locked="0"/>
    </xf>
    <xf numFmtId="0" fontId="57" fillId="7" borderId="0" xfId="0" applyFont="1" applyFill="1" applyAlignment="1">
      <alignment horizontal="center" vertical="center"/>
    </xf>
    <xf numFmtId="0" fontId="0" fillId="11" borderId="56" xfId="0" applyFill="1" applyBorder="1" applyAlignment="1" applyProtection="1">
      <alignment vertical="top"/>
      <protection locked="0"/>
    </xf>
    <xf numFmtId="0" fontId="0" fillId="10" borderId="64" xfId="0" applyFill="1" applyBorder="1" applyAlignment="1" applyProtection="1">
      <alignment vertical="top"/>
      <protection locked="0"/>
    </xf>
    <xf numFmtId="0" fontId="0" fillId="0" borderId="0" xfId="0" applyAlignment="1">
      <alignment horizontal="center" vertical="center"/>
    </xf>
    <xf numFmtId="0" fontId="51" fillId="7" borderId="0" xfId="0" applyFont="1" applyFill="1" applyAlignment="1">
      <alignment horizontal="center" vertical="center"/>
    </xf>
    <xf numFmtId="0" fontId="28" fillId="7" borderId="56" xfId="0" applyFont="1" applyFill="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57" xfId="0" applyFont="1" applyBorder="1" applyAlignment="1" applyProtection="1">
      <alignment horizontal="center" vertical="center"/>
      <protection locked="0"/>
    </xf>
    <xf numFmtId="0" fontId="0" fillId="0" borderId="65" xfId="0" applyBorder="1" applyAlignment="1">
      <alignment vertical="center"/>
    </xf>
    <xf numFmtId="0" fontId="23" fillId="7" borderId="0" xfId="0" applyFont="1" applyFill="1" applyAlignment="1">
      <alignment horizontal="center" vertical="center"/>
    </xf>
    <xf numFmtId="0" fontId="23" fillId="7" borderId="66" xfId="0" applyFont="1" applyFill="1" applyBorder="1" applyAlignment="1">
      <alignment vertical="center"/>
    </xf>
    <xf numFmtId="0" fontId="0" fillId="12" borderId="0" xfId="0" applyFill="1" applyAlignment="1">
      <alignment/>
    </xf>
    <xf numFmtId="0" fontId="0" fillId="0" borderId="0" xfId="0" applyAlignment="1">
      <alignment/>
    </xf>
    <xf numFmtId="0" fontId="22" fillId="3" borderId="0" xfId="0" applyFont="1" applyFill="1" applyAlignment="1">
      <alignment horizontal="center"/>
    </xf>
    <xf numFmtId="0" fontId="47" fillId="3" borderId="0" xfId="0" applyFont="1" applyFill="1" applyAlignment="1">
      <alignment horizontal="center" wrapText="1"/>
    </xf>
    <xf numFmtId="0" fontId="11" fillId="3" borderId="0" xfId="0" applyFont="1" applyFill="1" applyAlignment="1">
      <alignment horizontal="center"/>
    </xf>
    <xf numFmtId="0" fontId="0" fillId="2" borderId="0" xfId="0" applyFill="1" applyAlignment="1">
      <alignment vertical="top" wrapText="1"/>
    </xf>
    <xf numFmtId="0" fontId="4" fillId="2" borderId="0" xfId="0" applyFont="1" applyFill="1" applyAlignment="1">
      <alignment vertical="center"/>
    </xf>
    <xf numFmtId="0" fontId="11" fillId="3" borderId="0" xfId="0" applyFont="1" applyFill="1" applyAlignment="1">
      <alignment horizontal="center" wrapText="1"/>
    </xf>
    <xf numFmtId="0" fontId="54" fillId="3" borderId="0" xfId="23" applyFont="1" applyFill="1" applyAlignment="1">
      <alignment horizontal="center" wrapText="1"/>
    </xf>
    <xf numFmtId="0" fontId="55" fillId="3" borderId="0" xfId="0" applyFont="1" applyFill="1" applyAlignment="1">
      <alignment horizontal="center" wrapText="1"/>
    </xf>
    <xf numFmtId="0" fontId="49" fillId="3" borderId="0" xfId="0" applyFont="1" applyFill="1" applyAlignment="1">
      <alignment horizontal="center" wrapText="1"/>
    </xf>
    <xf numFmtId="0" fontId="3" fillId="0" borderId="0" xfId="0" applyFont="1" applyAlignment="1">
      <alignment horizontal="center" wrapText="1"/>
    </xf>
    <xf numFmtId="0" fontId="48" fillId="3" borderId="0" xfId="0" applyFont="1" applyFill="1" applyAlignment="1">
      <alignment horizontal="left" wrapText="1" shrinkToFit="1"/>
    </xf>
    <xf numFmtId="0" fontId="11" fillId="3" borderId="0" xfId="0" applyFont="1" applyFill="1" applyAlignment="1">
      <alignment horizontal="left" wrapText="1"/>
    </xf>
    <xf numFmtId="0" fontId="22" fillId="3" borderId="0" xfId="0" applyFont="1" applyFill="1" applyAlignment="1">
      <alignment horizontal="left" wrapText="1"/>
    </xf>
    <xf numFmtId="0" fontId="0" fillId="7" borderId="67" xfId="0" applyFill="1" applyBorder="1" applyAlignment="1" applyProtection="1">
      <alignment horizontal="left"/>
      <protection locked="0"/>
    </xf>
    <xf numFmtId="0" fontId="0" fillId="2" borderId="30" xfId="23" applyFont="1" applyFill="1" applyBorder="1" applyAlignment="1" applyProtection="1">
      <alignment horizontal="left"/>
      <protection locked="0"/>
    </xf>
    <xf numFmtId="0" fontId="0" fillId="7" borderId="27" xfId="0" applyFont="1" applyFill="1" applyBorder="1" applyAlignment="1" applyProtection="1">
      <alignment horizontal="left"/>
      <protection locked="0"/>
    </xf>
    <xf numFmtId="0" fontId="0" fillId="7" borderId="67" xfId="0" applyFont="1" applyFill="1" applyBorder="1" applyAlignment="1" applyProtection="1">
      <alignment horizontal="left"/>
      <protection locked="0"/>
    </xf>
    <xf numFmtId="0" fontId="9" fillId="3" borderId="0" xfId="24" applyFont="1" applyFill="1" applyAlignment="1">
      <alignment/>
    </xf>
    <xf numFmtId="0" fontId="9" fillId="3" borderId="68" xfId="24" applyFont="1" applyFill="1" applyBorder="1" applyAlignment="1">
      <alignment horizontal="center"/>
    </xf>
    <xf numFmtId="0" fontId="0" fillId="0" borderId="29" xfId="0" applyBorder="1" applyAlignment="1">
      <alignment/>
    </xf>
    <xf numFmtId="0" fontId="0" fillId="0" borderId="69" xfId="0" applyBorder="1" applyAlignment="1">
      <alignment/>
    </xf>
    <xf numFmtId="0" fontId="0" fillId="0" borderId="38" xfId="0" applyBorder="1" applyAlignment="1">
      <alignment/>
    </xf>
    <xf numFmtId="0" fontId="0" fillId="0" borderId="0" xfId="0" applyBorder="1" applyAlignment="1">
      <alignment/>
    </xf>
    <xf numFmtId="0" fontId="0" fillId="0" borderId="50" xfId="0" applyBorder="1" applyAlignment="1">
      <alignment/>
    </xf>
    <xf numFmtId="0" fontId="0" fillId="0" borderId="45" xfId="0" applyBorder="1" applyAlignment="1">
      <alignment/>
    </xf>
    <xf numFmtId="0" fontId="0" fillId="0" borderId="52" xfId="0" applyBorder="1" applyAlignment="1">
      <alignment/>
    </xf>
    <xf numFmtId="0" fontId="9" fillId="3" borderId="27" xfId="24" applyFont="1" applyFill="1" applyBorder="1" applyAlignment="1">
      <alignment horizontal="left"/>
    </xf>
    <xf numFmtId="0" fontId="0" fillId="0" borderId="27" xfId="0" applyBorder="1" applyAlignment="1">
      <alignment/>
    </xf>
    <xf numFmtId="0" fontId="9" fillId="3" borderId="0" xfId="24" applyFont="1" applyFill="1" applyBorder="1" applyAlignment="1">
      <alignment horizontal="left"/>
    </xf>
    <xf numFmtId="0" fontId="6" fillId="2" borderId="30" xfId="24" applyFont="1" applyFill="1" applyBorder="1" applyAlignment="1" applyProtection="1">
      <alignment horizontal="left"/>
      <protection/>
    </xf>
    <xf numFmtId="0" fontId="6" fillId="2" borderId="27" xfId="24" applyFont="1" applyFill="1" applyBorder="1" applyAlignment="1" applyProtection="1">
      <alignment horizontal="left"/>
      <protection/>
    </xf>
    <xf numFmtId="0" fontId="6" fillId="2" borderId="67" xfId="24" applyFont="1" applyFill="1" applyBorder="1" applyAlignment="1" applyProtection="1">
      <alignment horizontal="left"/>
      <protection/>
    </xf>
    <xf numFmtId="49" fontId="9" fillId="3" borderId="0" xfId="24" applyNumberFormat="1" applyFont="1" applyFill="1" applyBorder="1" applyAlignment="1">
      <alignment horizontal="left" vertical="top"/>
    </xf>
    <xf numFmtId="0" fontId="0" fillId="0" borderId="30" xfId="0" applyBorder="1" applyAlignment="1" applyProtection="1">
      <alignment vertical="center"/>
      <protection locked="0"/>
    </xf>
    <xf numFmtId="0" fontId="0" fillId="0" borderId="67" xfId="0" applyBorder="1" applyAlignment="1" applyProtection="1">
      <alignment vertical="center"/>
      <protection locked="0"/>
    </xf>
    <xf numFmtId="0" fontId="12" fillId="6" borderId="0" xfId="0" applyFont="1" applyFill="1" applyAlignment="1">
      <alignment horizontal="right" vertical="center"/>
    </xf>
    <xf numFmtId="0" fontId="0" fillId="6" borderId="0" xfId="0" applyFill="1" applyAlignment="1">
      <alignment horizontal="right" vertical="center"/>
    </xf>
    <xf numFmtId="0" fontId="0" fillId="6" borderId="41" xfId="0" applyFill="1" applyBorder="1" applyAlignment="1">
      <alignment horizontal="right" vertical="center"/>
    </xf>
    <xf numFmtId="49" fontId="6" fillId="2" borderId="26" xfId="24" applyNumberFormat="1" applyFont="1" applyFill="1" applyBorder="1" applyAlignment="1" applyProtection="1">
      <alignment horizontal="center"/>
      <protection locked="0"/>
    </xf>
    <xf numFmtId="49" fontId="0" fillId="0" borderId="70" xfId="0" applyNumberFormat="1" applyBorder="1" applyAlignment="1" applyProtection="1">
      <alignment/>
      <protection locked="0"/>
    </xf>
    <xf numFmtId="49" fontId="0" fillId="0" borderId="71" xfId="0" applyNumberFormat="1" applyBorder="1" applyAlignment="1" applyProtection="1">
      <alignment/>
      <protection locked="0"/>
    </xf>
    <xf numFmtId="49" fontId="9" fillId="2" borderId="37" xfId="24" applyNumberFormat="1" applyFont="1" applyFill="1" applyBorder="1" applyAlignment="1">
      <alignment vertical="top" wrapText="1"/>
    </xf>
    <xf numFmtId="49" fontId="0" fillId="0" borderId="26" xfId="0" applyNumberFormat="1" applyBorder="1" applyAlignment="1">
      <alignment vertical="top" wrapText="1"/>
    </xf>
    <xf numFmtId="0" fontId="6" fillId="2" borderId="26" xfId="24" applyNumberFormat="1" applyFont="1" applyFill="1" applyBorder="1" applyAlignment="1" applyProtection="1">
      <alignment horizontal="center"/>
      <protection locked="0"/>
    </xf>
    <xf numFmtId="0" fontId="0" fillId="0" borderId="26" xfId="0" applyBorder="1" applyAlignment="1" applyProtection="1">
      <alignment/>
      <protection locked="0"/>
    </xf>
    <xf numFmtId="0" fontId="0" fillId="0" borderId="72" xfId="0" applyBorder="1" applyAlignment="1" applyProtection="1">
      <alignment/>
      <protection locked="0"/>
    </xf>
    <xf numFmtId="0" fontId="9" fillId="6" borderId="0" xfId="0" applyFont="1" applyFill="1" applyBorder="1" applyAlignment="1">
      <alignment horizontal="center"/>
    </xf>
    <xf numFmtId="0" fontId="6" fillId="6" borderId="0" xfId="0" applyFont="1" applyFill="1" applyBorder="1" applyAlignment="1">
      <alignment/>
    </xf>
    <xf numFmtId="0" fontId="9" fillId="3" borderId="70" xfId="24" applyFont="1" applyFill="1" applyBorder="1" applyAlignment="1">
      <alignment horizontal="center" wrapText="1"/>
    </xf>
    <xf numFmtId="0" fontId="0" fillId="0" borderId="70" xfId="0" applyBorder="1" applyAlignment="1">
      <alignment/>
    </xf>
    <xf numFmtId="49" fontId="9" fillId="3" borderId="0" xfId="24" applyNumberFormat="1" applyFont="1" applyFill="1" applyBorder="1" applyAlignment="1">
      <alignment horizontal="left" vertical="center"/>
    </xf>
    <xf numFmtId="0" fontId="0" fillId="6" borderId="0" xfId="0" applyFill="1" applyBorder="1" applyAlignment="1">
      <alignment vertical="center"/>
    </xf>
    <xf numFmtId="0" fontId="0" fillId="0" borderId="41" xfId="0" applyBorder="1" applyAlignment="1">
      <alignment vertical="center"/>
    </xf>
    <xf numFmtId="0" fontId="1" fillId="6" borderId="38" xfId="0" applyFont="1" applyFill="1" applyBorder="1" applyAlignment="1">
      <alignment horizontal="center" vertical="center"/>
    </xf>
    <xf numFmtId="0" fontId="1" fillId="6" borderId="41" xfId="0" applyFont="1" applyFill="1" applyBorder="1" applyAlignment="1">
      <alignment horizontal="center" vertical="center"/>
    </xf>
    <xf numFmtId="49" fontId="10" fillId="3" borderId="43" xfId="24" applyNumberFormat="1" applyFont="1" applyFill="1" applyBorder="1" applyAlignment="1">
      <alignment/>
    </xf>
    <xf numFmtId="49" fontId="6" fillId="0" borderId="43" xfId="0" applyNumberFormat="1" applyFont="1" applyBorder="1" applyAlignment="1">
      <alignment/>
    </xf>
    <xf numFmtId="0" fontId="0" fillId="0" borderId="43" xfId="0" applyBorder="1" applyAlignment="1">
      <alignment/>
    </xf>
    <xf numFmtId="0" fontId="10" fillId="3" borderId="43" xfId="24" applyNumberFormat="1" applyFont="1" applyFill="1" applyBorder="1" applyAlignment="1">
      <alignment/>
    </xf>
    <xf numFmtId="0" fontId="6" fillId="0" borderId="43" xfId="0" applyNumberFormat="1" applyFont="1" applyBorder="1" applyAlignment="1">
      <alignment/>
    </xf>
    <xf numFmtId="0" fontId="0" fillId="0" borderId="43" xfId="0" applyNumberFormat="1" applyBorder="1" applyAlignment="1">
      <alignment/>
    </xf>
    <xf numFmtId="0" fontId="7" fillId="3" borderId="70" xfId="24" applyNumberFormat="1" applyFont="1" applyFill="1" applyBorder="1" applyAlignment="1">
      <alignment/>
    </xf>
    <xf numFmtId="0" fontId="6" fillId="0" borderId="70" xfId="0" applyNumberFormat="1" applyFont="1" applyBorder="1" applyAlignment="1">
      <alignment/>
    </xf>
    <xf numFmtId="0" fontId="0" fillId="0" borderId="70" xfId="0" applyNumberFormat="1" applyBorder="1" applyAlignment="1">
      <alignment/>
    </xf>
    <xf numFmtId="3" fontId="0" fillId="2" borderId="28" xfId="23" applyNumberFormat="1" applyFont="1" applyFill="1" applyBorder="1" applyAlignment="1" applyProtection="1">
      <alignment horizontal="center" wrapText="1"/>
      <protection locked="0"/>
    </xf>
    <xf numFmtId="0" fontId="15" fillId="2" borderId="61" xfId="24" applyNumberFormat="1" applyFont="1" applyFill="1" applyBorder="1" applyAlignment="1" applyProtection="1">
      <alignment horizontal="center" wrapText="1"/>
      <protection locked="0"/>
    </xf>
    <xf numFmtId="0" fontId="7" fillId="3" borderId="0" xfId="24" applyFont="1" applyFill="1" applyAlignment="1">
      <alignment horizontal="center"/>
    </xf>
    <xf numFmtId="0" fontId="0" fillId="6" borderId="0" xfId="0" applyFill="1" applyAlignment="1">
      <alignment horizontal="center"/>
    </xf>
    <xf numFmtId="0" fontId="0" fillId="0" borderId="70" xfId="0" applyNumberFormat="1" applyBorder="1" applyAlignment="1" applyProtection="1">
      <alignment/>
      <protection locked="0"/>
    </xf>
    <xf numFmtId="0" fontId="0" fillId="0" borderId="71" xfId="0" applyNumberFormat="1" applyBorder="1" applyAlignment="1" applyProtection="1">
      <alignment/>
      <protection locked="0"/>
    </xf>
    <xf numFmtId="0" fontId="9" fillId="2" borderId="37" xfId="24" applyNumberFormat="1" applyFont="1" applyFill="1" applyBorder="1" applyAlignment="1">
      <alignment vertical="top" wrapText="1"/>
    </xf>
    <xf numFmtId="0" fontId="0" fillId="0" borderId="26" xfId="0" applyNumberFormat="1" applyBorder="1" applyAlignment="1">
      <alignment vertical="top" wrapText="1"/>
    </xf>
    <xf numFmtId="14" fontId="6" fillId="2" borderId="30" xfId="24" applyNumberFormat="1" applyFont="1" applyFill="1" applyBorder="1" applyAlignment="1" applyProtection="1">
      <alignment horizontal="center"/>
      <protection locked="0"/>
    </xf>
    <xf numFmtId="0" fontId="0" fillId="2" borderId="67" xfId="0" applyFill="1" applyBorder="1" applyAlignment="1" applyProtection="1">
      <alignment horizontal="center"/>
      <protection locked="0"/>
    </xf>
    <xf numFmtId="14" fontId="9" fillId="3" borderId="0" xfId="24" applyNumberFormat="1" applyFont="1" applyFill="1" applyBorder="1" applyAlignment="1" applyProtection="1">
      <alignment horizontal="right" wrapText="1"/>
      <protection/>
    </xf>
    <xf numFmtId="0" fontId="0" fillId="6" borderId="0" xfId="0" applyFill="1" applyAlignment="1" applyProtection="1">
      <alignment wrapText="1"/>
      <protection/>
    </xf>
    <xf numFmtId="0" fontId="7" fillId="3" borderId="0" xfId="24" applyFont="1" applyFill="1" applyAlignment="1">
      <alignment horizontal="right"/>
    </xf>
    <xf numFmtId="0" fontId="0" fillId="0" borderId="0" xfId="0" applyAlignment="1">
      <alignment horizontal="right"/>
    </xf>
    <xf numFmtId="0" fontId="9" fillId="3" borderId="0" xfId="24" applyFont="1" applyFill="1" applyAlignment="1">
      <alignment/>
    </xf>
    <xf numFmtId="0" fontId="1" fillId="3" borderId="0" xfId="0" applyFont="1" applyFill="1" applyBorder="1" applyAlignment="1">
      <alignment horizontal="center"/>
    </xf>
    <xf numFmtId="0" fontId="0" fillId="0" borderId="0" xfId="0" applyAlignment="1">
      <alignment horizontal="center"/>
    </xf>
    <xf numFmtId="0" fontId="7" fillId="3" borderId="38" xfId="24" applyFont="1" applyFill="1" applyBorder="1" applyAlignment="1" applyProtection="1">
      <alignment horizontal="right"/>
      <protection/>
    </xf>
    <xf numFmtId="0" fontId="0" fillId="0" borderId="0" xfId="0" applyBorder="1" applyAlignment="1" applyProtection="1">
      <alignment/>
      <protection/>
    </xf>
    <xf numFmtId="0" fontId="9" fillId="3" borderId="0" xfId="24" applyFont="1" applyFill="1" applyAlignment="1">
      <alignment horizontal="left" wrapText="1"/>
    </xf>
    <xf numFmtId="0" fontId="0" fillId="0" borderId="0" xfId="0" applyAlignment="1">
      <alignment horizontal="left" wrapText="1"/>
    </xf>
    <xf numFmtId="0" fontId="0" fillId="0" borderId="0" xfId="0" applyAlignment="1">
      <alignment wrapText="1"/>
    </xf>
    <xf numFmtId="0" fontId="7" fillId="3" borderId="0" xfId="24" applyFont="1" applyFill="1" applyAlignment="1">
      <alignment horizontal="center" vertical="center"/>
    </xf>
    <xf numFmtId="0" fontId="0" fillId="6" borderId="0" xfId="0" applyFill="1" applyAlignment="1">
      <alignment horizontal="center" vertical="center"/>
    </xf>
    <xf numFmtId="0" fontId="18" fillId="3" borderId="0" xfId="24" applyFont="1" applyFill="1" applyBorder="1" applyAlignment="1">
      <alignment horizontal="center"/>
    </xf>
    <xf numFmtId="0" fontId="0" fillId="0" borderId="0" xfId="0" applyBorder="1" applyAlignment="1">
      <alignment horizontal="center"/>
    </xf>
    <xf numFmtId="0" fontId="11" fillId="3" borderId="0" xfId="24" applyFont="1" applyFill="1" applyAlignment="1">
      <alignment horizontal="center"/>
    </xf>
    <xf numFmtId="0" fontId="7" fillId="3" borderId="0" xfId="24" applyFont="1" applyFill="1" applyAlignment="1">
      <alignment horizontal="right" vertical="center"/>
    </xf>
    <xf numFmtId="0" fontId="0" fillId="0" borderId="0" xfId="0" applyAlignment="1">
      <alignment horizontal="right" vertical="center"/>
    </xf>
    <xf numFmtId="0" fontId="0" fillId="0" borderId="41" xfId="0" applyBorder="1" applyAlignment="1">
      <alignment horizontal="right" vertical="center"/>
    </xf>
    <xf numFmtId="0" fontId="9" fillId="3" borderId="0" xfId="24"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19" fillId="2" borderId="3" xfId="24" applyFont="1" applyFill="1" applyBorder="1" applyAlignment="1" applyProtection="1">
      <alignment horizontal="center" vertical="center"/>
      <protection locked="0"/>
    </xf>
    <xf numFmtId="0" fontId="0" fillId="0" borderId="3" xfId="0" applyBorder="1" applyAlignment="1">
      <alignment vertical="center"/>
    </xf>
    <xf numFmtId="0" fontId="9" fillId="3" borderId="27" xfId="24" applyFont="1" applyFill="1" applyBorder="1" applyAlignment="1">
      <alignment/>
    </xf>
    <xf numFmtId="0" fontId="6" fillId="2" borderId="28" xfId="24" applyNumberFormat="1" applyFont="1" applyFill="1" applyBorder="1" applyAlignment="1" applyProtection="1">
      <alignment horizontal="center"/>
      <protection locked="0"/>
    </xf>
    <xf numFmtId="0" fontId="0" fillId="7" borderId="47" xfId="0" applyNumberFormat="1" applyFill="1" applyBorder="1" applyAlignment="1" applyProtection="1">
      <alignment horizontal="center"/>
      <protection locked="0"/>
    </xf>
    <xf numFmtId="49" fontId="13" fillId="3" borderId="0" xfId="24" applyNumberFormat="1" applyFont="1" applyFill="1" applyBorder="1" applyAlignment="1">
      <alignment horizontal="left"/>
    </xf>
    <xf numFmtId="0" fontId="7" fillId="3" borderId="43" xfId="24" applyFont="1" applyFill="1" applyBorder="1" applyAlignment="1">
      <alignment horizontal="center"/>
    </xf>
    <xf numFmtId="0" fontId="0" fillId="0" borderId="43" xfId="0" applyBorder="1" applyAlignment="1">
      <alignment horizontal="center"/>
    </xf>
    <xf numFmtId="0" fontId="0" fillId="0" borderId="28" xfId="0" applyNumberFormat="1" applyFont="1" applyBorder="1" applyAlignment="1" applyProtection="1">
      <alignment horizontal="center"/>
      <protection locked="0"/>
    </xf>
    <xf numFmtId="0" fontId="0" fillId="0" borderId="61" xfId="0" applyNumberFormat="1" applyFont="1" applyBorder="1" applyAlignment="1" applyProtection="1">
      <alignment horizontal="center"/>
      <protection locked="0"/>
    </xf>
    <xf numFmtId="0" fontId="0" fillId="0" borderId="26" xfId="0" applyNumberFormat="1" applyBorder="1" applyAlignment="1" applyProtection="1">
      <alignment/>
      <protection locked="0"/>
    </xf>
    <xf numFmtId="0" fontId="0" fillId="0" borderId="72" xfId="0" applyNumberFormat="1" applyBorder="1" applyAlignment="1" applyProtection="1">
      <alignment/>
      <protection locked="0"/>
    </xf>
    <xf numFmtId="49" fontId="38" fillId="2" borderId="28" xfId="23" applyNumberFormat="1" applyFill="1" applyBorder="1" applyAlignment="1" applyProtection="1">
      <alignment horizontal="center" wrapText="1"/>
      <protection locked="0"/>
    </xf>
    <xf numFmtId="0" fontId="0" fillId="0" borderId="28" xfId="0" applyBorder="1" applyAlignment="1" applyProtection="1">
      <alignment horizontal="center"/>
      <protection locked="0"/>
    </xf>
    <xf numFmtId="0" fontId="0" fillId="0" borderId="47" xfId="0" applyBorder="1" applyAlignment="1" applyProtection="1">
      <alignment horizontal="center"/>
      <protection locked="0"/>
    </xf>
    <xf numFmtId="49" fontId="6" fillId="2" borderId="28" xfId="24" applyNumberFormat="1" applyFont="1" applyFill="1" applyBorder="1" applyAlignment="1" applyProtection="1">
      <alignment horizontal="center" wrapText="1"/>
      <protection locked="0"/>
    </xf>
    <xf numFmtId="0" fontId="0" fillId="0" borderId="61" xfId="0" applyFont="1" applyBorder="1" applyAlignment="1" applyProtection="1">
      <alignment horizontal="center"/>
      <protection locked="0"/>
    </xf>
    <xf numFmtId="49" fontId="6" fillId="2" borderId="28" xfId="24" applyNumberFormat="1" applyFont="1" applyFill="1" applyBorder="1" applyAlignment="1" applyProtection="1">
      <alignment horizontal="center"/>
      <protection locked="0"/>
    </xf>
    <xf numFmtId="0" fontId="13" fillId="3" borderId="0" xfId="24" applyFont="1" applyFill="1" applyBorder="1" applyAlignment="1">
      <alignment horizontal="right"/>
    </xf>
    <xf numFmtId="0" fontId="12" fillId="0" borderId="0" xfId="0" applyFont="1" applyAlignment="1">
      <alignment horizontal="right"/>
    </xf>
    <xf numFmtId="0" fontId="7" fillId="2" borderId="26" xfId="24" applyNumberFormat="1" applyFont="1" applyFill="1" applyBorder="1" applyAlignment="1" applyProtection="1">
      <alignment horizontal="center"/>
      <protection locked="0"/>
    </xf>
    <xf numFmtId="0" fontId="1" fillId="0" borderId="72" xfId="0" applyNumberFormat="1" applyFont="1" applyBorder="1" applyAlignment="1" applyProtection="1">
      <alignment horizontal="center"/>
      <protection locked="0"/>
    </xf>
    <xf numFmtId="0" fontId="7" fillId="7" borderId="26" xfId="0" applyNumberFormat="1" applyFont="1" applyFill="1" applyBorder="1" applyAlignment="1" applyProtection="1">
      <alignment horizontal="center"/>
      <protection locked="0"/>
    </xf>
    <xf numFmtId="0" fontId="7" fillId="0" borderId="26" xfId="0" applyNumberFormat="1" applyFont="1" applyBorder="1" applyAlignment="1" applyProtection="1">
      <alignment horizontal="center"/>
      <protection locked="0"/>
    </xf>
    <xf numFmtId="0" fontId="7" fillId="0" borderId="7" xfId="0" applyNumberFormat="1" applyFont="1" applyBorder="1" applyAlignment="1" applyProtection="1">
      <alignment horizontal="center"/>
      <protection locked="0"/>
    </xf>
    <xf numFmtId="0" fontId="6" fillId="7" borderId="28" xfId="0" applyNumberFormat="1" applyFont="1" applyFill="1" applyBorder="1" applyAlignment="1" applyProtection="1">
      <alignment horizontal="center"/>
      <protection locked="0"/>
    </xf>
    <xf numFmtId="0" fontId="6" fillId="0" borderId="28" xfId="0" applyNumberFormat="1" applyFont="1" applyBorder="1" applyAlignment="1" applyProtection="1">
      <alignment horizontal="center"/>
      <protection locked="0"/>
    </xf>
    <xf numFmtId="0" fontId="6" fillId="0" borderId="47" xfId="0" applyNumberFormat="1" applyFont="1" applyBorder="1" applyAlignment="1" applyProtection="1">
      <alignment horizontal="center"/>
      <protection locked="0"/>
    </xf>
    <xf numFmtId="0" fontId="9" fillId="2" borderId="8" xfId="24" applyNumberFormat="1" applyFont="1" applyFill="1" applyBorder="1" applyAlignment="1">
      <alignment horizontal="left" vertical="top"/>
    </xf>
    <xf numFmtId="0" fontId="0" fillId="0" borderId="28" xfId="0" applyNumberFormat="1" applyBorder="1" applyAlignment="1">
      <alignment/>
    </xf>
    <xf numFmtId="0" fontId="7" fillId="3" borderId="43" xfId="24" applyNumberFormat="1" applyFont="1" applyFill="1" applyBorder="1" applyAlignment="1">
      <alignment/>
    </xf>
    <xf numFmtId="0" fontId="6" fillId="2" borderId="24" xfId="24" applyNumberFormat="1" applyFont="1" applyFill="1" applyBorder="1" applyAlignment="1" applyProtection="1">
      <alignment horizontal="center"/>
      <protection locked="0"/>
    </xf>
    <xf numFmtId="0" fontId="6" fillId="7" borderId="62" xfId="0" applyNumberFormat="1" applyFont="1" applyFill="1" applyBorder="1" applyAlignment="1" applyProtection="1">
      <alignment horizontal="center"/>
      <protection locked="0"/>
    </xf>
    <xf numFmtId="0" fontId="6" fillId="2" borderId="24" xfId="24" applyNumberFormat="1" applyFont="1" applyFill="1" applyBorder="1" applyAlignment="1" applyProtection="1">
      <alignment horizontal="left"/>
      <protection locked="0"/>
    </xf>
    <xf numFmtId="0" fontId="0" fillId="0" borderId="24" xfId="0" applyNumberFormat="1" applyFont="1" applyBorder="1" applyAlignment="1" applyProtection="1">
      <alignment/>
      <protection locked="0"/>
    </xf>
    <xf numFmtId="0" fontId="0" fillId="0" borderId="62" xfId="0" applyNumberFormat="1" applyFont="1" applyBorder="1" applyAlignment="1" applyProtection="1">
      <alignment/>
      <protection locked="0"/>
    </xf>
    <xf numFmtId="49" fontId="9" fillId="3" borderId="0" xfId="24" applyNumberFormat="1" applyFont="1" applyFill="1" applyBorder="1" applyAlignment="1" applyProtection="1">
      <alignment horizontal="left" vertical="center" wrapText="1"/>
      <protection/>
    </xf>
    <xf numFmtId="0" fontId="0" fillId="0" borderId="0" xfId="0" applyAlignment="1" applyProtection="1">
      <alignment vertical="center" wrapText="1"/>
      <protection/>
    </xf>
    <xf numFmtId="49" fontId="9" fillId="2" borderId="4" xfId="24" applyNumberFormat="1" applyFont="1" applyFill="1" applyBorder="1" applyAlignment="1">
      <alignment horizontal="left" wrapText="1"/>
    </xf>
    <xf numFmtId="0" fontId="0" fillId="0" borderId="8" xfId="0" applyBorder="1" applyAlignment="1">
      <alignment/>
    </xf>
    <xf numFmtId="0" fontId="1" fillId="0" borderId="26" xfId="0" applyNumberFormat="1" applyFont="1" applyBorder="1" applyAlignment="1" applyProtection="1">
      <alignment horizontal="center"/>
      <protection locked="0"/>
    </xf>
    <xf numFmtId="0" fontId="1" fillId="0" borderId="72" xfId="0" applyNumberFormat="1" applyFont="1" applyBorder="1" applyAlignment="1" applyProtection="1">
      <alignment horizontal="center"/>
      <protection locked="0"/>
    </xf>
    <xf numFmtId="0" fontId="9" fillId="2" borderId="4" xfId="24" applyNumberFormat="1" applyFont="1" applyFill="1" applyBorder="1" applyAlignment="1">
      <alignment horizontal="left" wrapText="1"/>
    </xf>
    <xf numFmtId="0" fontId="0" fillId="0" borderId="8" xfId="0" applyNumberFormat="1" applyBorder="1" applyAlignment="1">
      <alignment/>
    </xf>
    <xf numFmtId="49" fontId="7" fillId="3" borderId="0" xfId="24" applyNumberFormat="1" applyFont="1" applyFill="1" applyAlignment="1">
      <alignment/>
    </xf>
    <xf numFmtId="49" fontId="6" fillId="0" borderId="0" xfId="0" applyNumberFormat="1" applyFont="1" applyAlignment="1">
      <alignment/>
    </xf>
    <xf numFmtId="0" fontId="9" fillId="3" borderId="27" xfId="24" applyFont="1" applyFill="1" applyBorder="1" applyAlignment="1" applyProtection="1">
      <alignment vertical="center" wrapText="1"/>
      <protection/>
    </xf>
    <xf numFmtId="0" fontId="0" fillId="0" borderId="27" xfId="0" applyBorder="1" applyAlignment="1">
      <alignment vertical="center" wrapText="1"/>
    </xf>
    <xf numFmtId="0" fontId="0" fillId="0" borderId="67" xfId="0" applyBorder="1" applyAlignment="1">
      <alignment vertical="center" wrapText="1"/>
    </xf>
    <xf numFmtId="3" fontId="6" fillId="2" borderId="30" xfId="24" applyNumberFormat="1" applyFont="1" applyFill="1" applyBorder="1" applyAlignment="1" applyProtection="1">
      <alignment horizontal="center" vertical="center"/>
      <protection locked="0"/>
    </xf>
    <xf numFmtId="3" fontId="6" fillId="2" borderId="27" xfId="24" applyNumberFormat="1" applyFont="1" applyFill="1" applyBorder="1" applyAlignment="1" applyProtection="1">
      <alignment horizontal="center" vertical="center"/>
      <protection locked="0"/>
    </xf>
    <xf numFmtId="3" fontId="0" fillId="0" borderId="67" xfId="0" applyNumberFormat="1" applyBorder="1" applyAlignment="1" applyProtection="1">
      <alignment horizontal="center" vertical="center"/>
      <protection locked="0"/>
    </xf>
    <xf numFmtId="0" fontId="6" fillId="3" borderId="30" xfId="24" applyFont="1" applyFill="1" applyBorder="1" applyAlignment="1" applyProtection="1">
      <alignment vertical="center"/>
      <protection/>
    </xf>
    <xf numFmtId="0" fontId="0" fillId="0" borderId="46" xfId="0" applyBorder="1" applyAlignment="1">
      <alignment/>
    </xf>
    <xf numFmtId="0" fontId="6" fillId="3" borderId="8" xfId="24" applyFont="1" applyFill="1" applyBorder="1" applyAlignment="1" applyProtection="1">
      <alignment vertical="center"/>
      <protection/>
    </xf>
    <xf numFmtId="0" fontId="0" fillId="0" borderId="28" xfId="0" applyBorder="1" applyAlignment="1">
      <alignment/>
    </xf>
    <xf numFmtId="0" fontId="0" fillId="0" borderId="47" xfId="0" applyBorder="1" applyAlignment="1">
      <alignment/>
    </xf>
    <xf numFmtId="0" fontId="9" fillId="3" borderId="27" xfId="24" applyFont="1" applyFill="1" applyBorder="1" applyAlignment="1" applyProtection="1">
      <alignment vertical="center" wrapText="1"/>
      <protection/>
    </xf>
    <xf numFmtId="0" fontId="9" fillId="3" borderId="67" xfId="24" applyFont="1" applyFill="1" applyBorder="1" applyAlignment="1" applyProtection="1">
      <alignment vertical="center" wrapText="1"/>
      <protection/>
    </xf>
    <xf numFmtId="3" fontId="6" fillId="2" borderId="30" xfId="24" applyNumberFormat="1" applyFont="1" applyFill="1" applyBorder="1" applyAlignment="1" applyProtection="1">
      <alignment horizontal="center" vertical="center"/>
      <protection locked="0"/>
    </xf>
    <xf numFmtId="0" fontId="0" fillId="0" borderId="67" xfId="0" applyBorder="1" applyAlignment="1">
      <alignment horizontal="center" vertical="center"/>
    </xf>
    <xf numFmtId="0" fontId="7" fillId="3" borderId="70" xfId="24" applyFont="1" applyFill="1" applyBorder="1" applyAlignment="1" applyProtection="1">
      <alignment horizontal="center"/>
      <protection/>
    </xf>
    <xf numFmtId="0" fontId="0" fillId="0" borderId="70" xfId="0" applyBorder="1" applyAlignment="1" applyProtection="1">
      <alignment horizontal="center"/>
      <protection/>
    </xf>
    <xf numFmtId="0" fontId="0" fillId="0" borderId="70" xfId="0" applyBorder="1" applyAlignment="1" applyProtection="1">
      <alignment/>
      <protection/>
    </xf>
    <xf numFmtId="0" fontId="9" fillId="3" borderId="26" xfId="24" applyFont="1" applyFill="1" applyBorder="1" applyAlignment="1" applyProtection="1">
      <alignment vertical="center" wrapText="1"/>
      <protection/>
    </xf>
    <xf numFmtId="0" fontId="9" fillId="3" borderId="72" xfId="24" applyFont="1" applyFill="1" applyBorder="1" applyAlignment="1" applyProtection="1">
      <alignment vertical="center" wrapText="1"/>
      <protection/>
    </xf>
    <xf numFmtId="3" fontId="6" fillId="2" borderId="37" xfId="24" applyNumberFormat="1" applyFont="1" applyFill="1" applyBorder="1" applyAlignment="1" applyProtection="1">
      <alignment horizontal="center" vertical="center"/>
      <protection locked="0"/>
    </xf>
    <xf numFmtId="0" fontId="0" fillId="0" borderId="72" xfId="0" applyBorder="1" applyAlignment="1">
      <alignment horizontal="center" vertical="center"/>
    </xf>
    <xf numFmtId="0" fontId="6" fillId="3" borderId="37" xfId="24" applyFont="1" applyFill="1" applyBorder="1" applyAlignment="1" applyProtection="1">
      <alignment vertical="center"/>
      <protection/>
    </xf>
    <xf numFmtId="0" fontId="0" fillId="0" borderId="26" xfId="0" applyBorder="1" applyAlignment="1">
      <alignment/>
    </xf>
    <xf numFmtId="0" fontId="0" fillId="0" borderId="7" xfId="0" applyBorder="1" applyAlignment="1">
      <alignment/>
    </xf>
    <xf numFmtId="0" fontId="7" fillId="3" borderId="70" xfId="24" applyFont="1" applyFill="1" applyBorder="1" applyAlignment="1" applyProtection="1">
      <alignment horizontal="center"/>
      <protection/>
    </xf>
    <xf numFmtId="0" fontId="6" fillId="6" borderId="70" xfId="0" applyFont="1" applyFill="1" applyBorder="1" applyAlignment="1" applyProtection="1">
      <alignment horizontal="center"/>
      <protection/>
    </xf>
    <xf numFmtId="0" fontId="6" fillId="0" borderId="70" xfId="0" applyFont="1" applyBorder="1" applyAlignment="1" applyProtection="1">
      <alignment horizontal="center"/>
      <protection/>
    </xf>
    <xf numFmtId="0" fontId="9" fillId="3" borderId="28" xfId="24" applyFont="1" applyFill="1" applyBorder="1" applyAlignment="1" applyProtection="1">
      <alignment vertical="center"/>
      <protection/>
    </xf>
    <xf numFmtId="0" fontId="9" fillId="3" borderId="61" xfId="24" applyFont="1" applyFill="1" applyBorder="1" applyAlignment="1" applyProtection="1">
      <alignment vertical="center"/>
      <protection/>
    </xf>
    <xf numFmtId="3" fontId="6" fillId="2" borderId="8" xfId="24" applyNumberFormat="1" applyFont="1" applyFill="1" applyBorder="1" applyAlignment="1" applyProtection="1">
      <alignment horizontal="center" vertical="center"/>
      <protection/>
    </xf>
    <xf numFmtId="0" fontId="0" fillId="0" borderId="61" xfId="0" applyBorder="1" applyAlignment="1">
      <alignment vertical="center"/>
    </xf>
    <xf numFmtId="0" fontId="9" fillId="3" borderId="28" xfId="24" applyFont="1" applyFill="1" applyBorder="1" applyAlignment="1" applyProtection="1">
      <alignment vertical="center" wrapText="1"/>
      <protection/>
    </xf>
    <xf numFmtId="0" fontId="9" fillId="3" borderId="61" xfId="24" applyFont="1" applyFill="1" applyBorder="1" applyAlignment="1" applyProtection="1">
      <alignment vertical="center" wrapText="1"/>
      <protection/>
    </xf>
    <xf numFmtId="0" fontId="0" fillId="0" borderId="61" xfId="0" applyBorder="1" applyAlignment="1">
      <alignment horizontal="center" vertical="center"/>
    </xf>
    <xf numFmtId="0" fontId="9" fillId="3" borderId="70" xfId="24" applyFont="1" applyFill="1" applyBorder="1" applyAlignment="1" applyProtection="1">
      <alignment horizontal="center" vertical="center"/>
      <protection/>
    </xf>
    <xf numFmtId="0" fontId="0" fillId="0" borderId="70" xfId="0" applyBorder="1" applyAlignment="1">
      <alignment vertical="center"/>
    </xf>
    <xf numFmtId="0" fontId="9" fillId="3" borderId="27" xfId="24" applyFont="1" applyFill="1" applyBorder="1" applyAlignment="1" applyProtection="1">
      <alignment vertical="center"/>
      <protection/>
    </xf>
    <xf numFmtId="0" fontId="9" fillId="3" borderId="67" xfId="24" applyFont="1" applyFill="1" applyBorder="1" applyAlignment="1" applyProtection="1">
      <alignment vertical="center"/>
      <protection/>
    </xf>
    <xf numFmtId="3" fontId="6" fillId="2" borderId="37" xfId="24" applyNumberFormat="1" applyFont="1" applyFill="1" applyBorder="1" applyAlignment="1" applyProtection="1">
      <alignment horizontal="center" vertical="center"/>
      <protection/>
    </xf>
    <xf numFmtId="3" fontId="6" fillId="2" borderId="30" xfId="24" applyNumberFormat="1" applyFont="1" applyFill="1" applyBorder="1" applyAlignment="1" applyProtection="1">
      <alignment horizontal="center" vertical="center"/>
      <protection/>
    </xf>
    <xf numFmtId="0" fontId="0" fillId="0" borderId="67" xfId="0" applyBorder="1" applyAlignment="1">
      <alignment vertical="center"/>
    </xf>
    <xf numFmtId="0" fontId="14" fillId="3" borderId="0" xfId="24" applyFont="1" applyFill="1" applyBorder="1" applyAlignment="1" applyProtection="1">
      <alignment horizontal="left"/>
      <protection/>
    </xf>
    <xf numFmtId="0" fontId="30" fillId="6" borderId="0" xfId="0" applyFont="1" applyFill="1" applyBorder="1" applyAlignment="1" applyProtection="1">
      <alignment horizontal="left"/>
      <protection/>
    </xf>
    <xf numFmtId="0" fontId="30" fillId="0" borderId="0" xfId="0" applyFont="1" applyAlignment="1" applyProtection="1">
      <alignment horizontal="left"/>
      <protection/>
    </xf>
    <xf numFmtId="0" fontId="7" fillId="6" borderId="70" xfId="0" applyFont="1" applyFill="1" applyBorder="1" applyAlignment="1">
      <alignment horizontal="center"/>
    </xf>
    <xf numFmtId="0" fontId="9" fillId="3" borderId="5" xfId="24" applyFont="1" applyFill="1" applyBorder="1" applyAlignment="1" applyProtection="1">
      <alignment vertical="center"/>
      <protection/>
    </xf>
    <xf numFmtId="0" fontId="0" fillId="0" borderId="26" xfId="0" applyBorder="1" applyAlignment="1">
      <alignment vertical="center"/>
    </xf>
    <xf numFmtId="0" fontId="0" fillId="0" borderId="72" xfId="0" applyBorder="1" applyAlignment="1">
      <alignment vertical="center"/>
    </xf>
    <xf numFmtId="3" fontId="6" fillId="2" borderId="8" xfId="24" applyNumberFormat="1" applyFont="1" applyFill="1" applyBorder="1" applyAlignment="1" applyProtection="1">
      <alignment horizontal="center" vertical="center"/>
      <protection locked="0"/>
    </xf>
    <xf numFmtId="3" fontId="0" fillId="0" borderId="61" xfId="0" applyNumberFormat="1" applyBorder="1" applyAlignment="1" applyProtection="1">
      <alignment horizontal="center" vertical="center"/>
      <protection locked="0"/>
    </xf>
    <xf numFmtId="3" fontId="6" fillId="2" borderId="8" xfId="24" applyNumberFormat="1" applyFont="1" applyFill="1" applyBorder="1" applyAlignment="1" applyProtection="1">
      <alignment horizontal="center" vertical="center"/>
      <protection locked="0"/>
    </xf>
    <xf numFmtId="3" fontId="6" fillId="2" borderId="28" xfId="24" applyNumberFormat="1" applyFont="1" applyFill="1" applyBorder="1" applyAlignment="1" applyProtection="1">
      <alignment horizontal="center" vertical="center"/>
      <protection locked="0"/>
    </xf>
    <xf numFmtId="0" fontId="6" fillId="3" borderId="8" xfId="24" applyFont="1" applyFill="1" applyBorder="1" applyAlignment="1" applyProtection="1">
      <alignment horizontal="center" vertical="center"/>
      <protection/>
    </xf>
    <xf numFmtId="0" fontId="0" fillId="6" borderId="28" xfId="0" applyFill="1" applyBorder="1" applyAlignment="1">
      <alignment/>
    </xf>
    <xf numFmtId="0" fontId="0" fillId="6" borderId="47" xfId="0" applyFill="1" applyBorder="1" applyAlignment="1">
      <alignment/>
    </xf>
    <xf numFmtId="0" fontId="9" fillId="3" borderId="28" xfId="24" applyFont="1" applyFill="1" applyBorder="1" applyAlignment="1" applyProtection="1">
      <alignment vertical="center" wrapText="1"/>
      <protection/>
    </xf>
    <xf numFmtId="0" fontId="0" fillId="0" borderId="28" xfId="0" applyBorder="1" applyAlignment="1">
      <alignment wrapText="1"/>
    </xf>
    <xf numFmtId="0" fontId="0" fillId="0" borderId="61" xfId="0" applyBorder="1" applyAlignment="1">
      <alignment wrapText="1"/>
    </xf>
    <xf numFmtId="0" fontId="6" fillId="3" borderId="30" xfId="24" applyFont="1" applyFill="1" applyBorder="1" applyAlignment="1" applyProtection="1">
      <alignment horizontal="center" vertical="center"/>
      <protection/>
    </xf>
    <xf numFmtId="0" fontId="0" fillId="6" borderId="27" xfId="0" applyFill="1" applyBorder="1" applyAlignment="1">
      <alignment/>
    </xf>
    <xf numFmtId="0" fontId="0" fillId="6" borderId="46" xfId="0" applyFill="1" applyBorder="1" applyAlignment="1">
      <alignment/>
    </xf>
    <xf numFmtId="0" fontId="9" fillId="3" borderId="29" xfId="24" applyFont="1" applyFill="1" applyBorder="1" applyAlignment="1" applyProtection="1">
      <alignment vertical="center"/>
      <protection/>
    </xf>
    <xf numFmtId="0" fontId="9" fillId="3" borderId="5" xfId="24" applyFont="1" applyFill="1" applyBorder="1" applyAlignment="1" applyProtection="1">
      <alignment horizontal="center"/>
      <protection/>
    </xf>
    <xf numFmtId="0" fontId="9" fillId="3" borderId="26" xfId="24" applyFont="1" applyFill="1" applyBorder="1" applyAlignment="1" applyProtection="1">
      <alignment horizontal="center"/>
      <protection/>
    </xf>
    <xf numFmtId="0" fontId="9" fillId="3" borderId="72" xfId="24" applyFont="1" applyFill="1" applyBorder="1" applyAlignment="1" applyProtection="1">
      <alignment horizontal="center"/>
      <protection/>
    </xf>
    <xf numFmtId="0" fontId="9" fillId="3" borderId="31" xfId="24" applyFont="1" applyFill="1" applyBorder="1" applyAlignment="1" applyProtection="1">
      <alignment horizontal="center"/>
      <protection/>
    </xf>
    <xf numFmtId="0" fontId="9" fillId="3" borderId="40" xfId="24" applyFont="1" applyFill="1" applyBorder="1" applyAlignment="1" applyProtection="1">
      <alignment horizontal="center"/>
      <protection/>
    </xf>
    <xf numFmtId="3" fontId="6" fillId="2" borderId="30" xfId="24" applyNumberFormat="1" applyFont="1" applyFill="1" applyBorder="1" applyAlignment="1" applyProtection="1">
      <alignment horizontal="center" vertical="center"/>
      <protection/>
    </xf>
    <xf numFmtId="3" fontId="6" fillId="2" borderId="27" xfId="24" applyNumberFormat="1" applyFont="1" applyFill="1" applyBorder="1" applyAlignment="1" applyProtection="1">
      <alignment horizontal="center" vertical="center"/>
      <protection/>
    </xf>
    <xf numFmtId="3" fontId="0" fillId="0" borderId="67" xfId="0" applyNumberFormat="1" applyBorder="1" applyAlignment="1">
      <alignment horizontal="center" vertical="center"/>
    </xf>
    <xf numFmtId="3" fontId="6" fillId="2" borderId="8" xfId="24" applyNumberFormat="1" applyFont="1" applyFill="1" applyBorder="1" applyAlignment="1" applyProtection="1">
      <alignment horizontal="center" vertical="center"/>
      <protection/>
    </xf>
    <xf numFmtId="3" fontId="6" fillId="2" borderId="28" xfId="24" applyNumberFormat="1" applyFont="1" applyFill="1" applyBorder="1" applyAlignment="1" applyProtection="1">
      <alignment horizontal="center" vertical="center"/>
      <protection/>
    </xf>
    <xf numFmtId="3" fontId="0" fillId="0" borderId="61" xfId="0" applyNumberFormat="1" applyBorder="1" applyAlignment="1">
      <alignment horizontal="center" vertical="center"/>
    </xf>
    <xf numFmtId="0" fontId="6" fillId="3" borderId="37" xfId="24" applyFont="1" applyFill="1" applyBorder="1" applyAlignment="1" applyProtection="1">
      <alignment horizontal="center" vertical="center"/>
      <protection/>
    </xf>
    <xf numFmtId="0" fontId="0" fillId="6" borderId="26" xfId="0" applyFill="1" applyBorder="1" applyAlignment="1">
      <alignment/>
    </xf>
    <xf numFmtId="0" fontId="0" fillId="6" borderId="7" xfId="0" applyFill="1" applyBorder="1" applyAlignment="1">
      <alignment/>
    </xf>
    <xf numFmtId="0" fontId="7" fillId="3" borderId="0" xfId="24" applyFont="1" applyFill="1" applyBorder="1" applyAlignment="1">
      <alignment horizontal="center"/>
    </xf>
    <xf numFmtId="0" fontId="9" fillId="3" borderId="26" xfId="24" applyFont="1" applyFill="1" applyBorder="1" applyAlignment="1" applyProtection="1">
      <alignment vertical="center" wrapText="1"/>
      <protection/>
    </xf>
    <xf numFmtId="0" fontId="0" fillId="0" borderId="26" xfId="0" applyBorder="1" applyAlignment="1">
      <alignment vertical="center" wrapText="1"/>
    </xf>
    <xf numFmtId="0" fontId="0" fillId="0" borderId="72" xfId="0" applyBorder="1" applyAlignment="1">
      <alignment vertical="center" wrapText="1"/>
    </xf>
    <xf numFmtId="0" fontId="0" fillId="0" borderId="27" xfId="0" applyBorder="1" applyAlignment="1">
      <alignment wrapText="1"/>
    </xf>
    <xf numFmtId="0" fontId="0" fillId="0" borderId="67" xfId="0" applyBorder="1" applyAlignment="1">
      <alignment wrapText="1"/>
    </xf>
    <xf numFmtId="0" fontId="9" fillId="3" borderId="27" xfId="24" applyFont="1" applyFill="1" applyBorder="1" applyAlignment="1" applyProtection="1">
      <alignment vertical="center"/>
      <protection/>
    </xf>
    <xf numFmtId="0" fontId="0" fillId="0" borderId="67" xfId="0" applyBorder="1" applyAlignment="1">
      <alignment/>
    </xf>
    <xf numFmtId="3" fontId="6" fillId="2" borderId="37" xfId="24" applyNumberFormat="1" applyFont="1" applyFill="1" applyBorder="1" applyAlignment="1" applyProtection="1">
      <alignment horizontal="center" vertical="center"/>
      <protection/>
    </xf>
    <xf numFmtId="3" fontId="6" fillId="2" borderId="26" xfId="24" applyNumberFormat="1" applyFont="1" applyFill="1" applyBorder="1" applyAlignment="1" applyProtection="1">
      <alignment horizontal="center" vertical="center"/>
      <protection/>
    </xf>
    <xf numFmtId="3" fontId="0" fillId="0" borderId="72" xfId="0" applyNumberFormat="1" applyBorder="1" applyAlignment="1">
      <alignment horizontal="center" vertical="center"/>
    </xf>
    <xf numFmtId="0" fontId="7" fillId="3" borderId="0" xfId="24" applyFont="1" applyFill="1" applyBorder="1" applyAlignment="1" applyProtection="1">
      <alignment horizontal="center"/>
      <protection/>
    </xf>
    <xf numFmtId="0" fontId="0" fillId="6" borderId="0" xfId="0" applyFill="1" applyBorder="1" applyAlignment="1" applyProtection="1">
      <alignment horizontal="center"/>
      <protection/>
    </xf>
    <xf numFmtId="0" fontId="0" fillId="0" borderId="0" xfId="0" applyAlignment="1" applyProtection="1">
      <alignment/>
      <protection/>
    </xf>
    <xf numFmtId="0" fontId="9" fillId="3" borderId="37" xfId="24" applyFont="1" applyFill="1" applyBorder="1" applyAlignment="1" applyProtection="1">
      <alignment horizontal="center" vertical="center"/>
      <protection/>
    </xf>
    <xf numFmtId="0" fontId="0" fillId="0" borderId="7" xfId="0" applyBorder="1" applyAlignment="1">
      <alignment horizontal="center" vertical="center"/>
    </xf>
    <xf numFmtId="0" fontId="9" fillId="2" borderId="8" xfId="24" applyFont="1" applyFill="1" applyBorder="1" applyAlignment="1" applyProtection="1">
      <alignment vertical="center"/>
      <protection locked="0"/>
    </xf>
    <xf numFmtId="0" fontId="0" fillId="0" borderId="28" xfId="0" applyBorder="1" applyAlignment="1">
      <alignment vertical="center"/>
    </xf>
    <xf numFmtId="0" fontId="0" fillId="0" borderId="46" xfId="0" applyBorder="1" applyAlignment="1">
      <alignment vertical="center"/>
    </xf>
    <xf numFmtId="0" fontId="6" fillId="3" borderId="46" xfId="24" applyFont="1" applyFill="1" applyBorder="1" applyAlignment="1" applyProtection="1">
      <alignment vertical="center"/>
      <protection/>
    </xf>
    <xf numFmtId="0" fontId="9" fillId="3" borderId="67" xfId="24" applyFont="1" applyFill="1" applyBorder="1" applyAlignment="1" applyProtection="1">
      <alignment vertical="center"/>
      <protection/>
    </xf>
    <xf numFmtId="3" fontId="0" fillId="0" borderId="27" xfId="0" applyNumberFormat="1" applyBorder="1" applyAlignment="1" applyProtection="1">
      <alignment horizontal="center" vertical="center"/>
      <protection locked="0"/>
    </xf>
    <xf numFmtId="0" fontId="0" fillId="0" borderId="67" xfId="0" applyBorder="1" applyAlignment="1" applyProtection="1">
      <alignment horizontal="center" vertical="center"/>
      <protection locked="0"/>
    </xf>
    <xf numFmtId="3" fontId="6" fillId="2" borderId="37" xfId="24" applyNumberFormat="1" applyFont="1" applyFill="1" applyBorder="1" applyAlignment="1" applyProtection="1">
      <alignment horizontal="center" vertical="center"/>
      <protection locked="0"/>
    </xf>
    <xf numFmtId="3" fontId="0" fillId="0" borderId="26" xfId="0" applyNumberForma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9" fillId="3" borderId="72" xfId="24" applyFont="1" applyFill="1" applyBorder="1" applyAlignment="1" applyProtection="1">
      <alignment vertical="center" wrapText="1"/>
      <protection/>
    </xf>
    <xf numFmtId="0" fontId="9" fillId="3" borderId="28" xfId="24" applyFont="1" applyFill="1" applyBorder="1" applyAlignment="1" applyProtection="1">
      <alignment vertical="center" wrapText="1" shrinkToFit="1"/>
      <protection/>
    </xf>
    <xf numFmtId="0" fontId="9" fillId="3" borderId="61" xfId="24" applyFont="1" applyFill="1" applyBorder="1" applyAlignment="1" applyProtection="1">
      <alignment vertical="center" wrapText="1" shrinkToFit="1"/>
      <protection/>
    </xf>
    <xf numFmtId="0" fontId="9" fillId="3" borderId="67" xfId="24" applyFont="1" applyFill="1" applyBorder="1" applyAlignment="1" applyProtection="1">
      <alignment vertical="center" wrapText="1"/>
      <protection/>
    </xf>
    <xf numFmtId="0" fontId="9" fillId="3" borderId="28" xfId="24" applyFont="1" applyFill="1" applyBorder="1" applyAlignment="1" applyProtection="1">
      <alignment vertical="center"/>
      <protection/>
    </xf>
    <xf numFmtId="0" fontId="9" fillId="3" borderId="61" xfId="24" applyFont="1" applyFill="1" applyBorder="1" applyAlignment="1" applyProtection="1">
      <alignment vertical="center"/>
      <protection/>
    </xf>
    <xf numFmtId="3" fontId="0" fillId="0" borderId="28" xfId="0" applyNumberFormat="1"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9" fillId="3" borderId="31" xfId="24" applyFont="1" applyFill="1" applyBorder="1" applyAlignment="1">
      <alignment horizontal="center" vertical="center"/>
    </xf>
    <xf numFmtId="0" fontId="0" fillId="0" borderId="31" xfId="0" applyBorder="1" applyAlignment="1">
      <alignment horizontal="center" vertical="center"/>
    </xf>
    <xf numFmtId="0" fontId="9" fillId="3" borderId="3" xfId="24" applyFont="1" applyFill="1" applyBorder="1" applyAlignment="1">
      <alignment horizontal="center" vertical="center"/>
    </xf>
    <xf numFmtId="0" fontId="0" fillId="0" borderId="3" xfId="0" applyBorder="1" applyAlignment="1">
      <alignment horizontal="center" vertical="center"/>
    </xf>
    <xf numFmtId="0" fontId="6" fillId="2" borderId="3" xfId="24" applyFont="1" applyFill="1" applyBorder="1" applyAlignment="1" applyProtection="1">
      <alignment vertical="center"/>
      <protection locked="0"/>
    </xf>
    <xf numFmtId="0" fontId="0" fillId="0" borderId="3" xfId="0" applyBorder="1" applyAlignment="1" applyProtection="1">
      <alignment vertical="center"/>
      <protection locked="0"/>
    </xf>
    <xf numFmtId="0" fontId="6" fillId="3" borderId="4" xfId="24" applyFont="1" applyFill="1" applyBorder="1" applyAlignment="1" applyProtection="1">
      <alignment vertical="center"/>
      <protection/>
    </xf>
    <xf numFmtId="0" fontId="0" fillId="6" borderId="4" xfId="0" applyFill="1" applyBorder="1" applyAlignment="1">
      <alignment vertical="center"/>
    </xf>
    <xf numFmtId="0" fontId="12" fillId="6" borderId="3" xfId="0" applyFont="1" applyFill="1" applyBorder="1" applyAlignment="1">
      <alignment horizontal="center" vertical="center"/>
    </xf>
    <xf numFmtId="0" fontId="0" fillId="0" borderId="3"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xf>
    <xf numFmtId="0" fontId="0" fillId="0" borderId="4" xfId="0" applyBorder="1" applyAlignment="1">
      <alignment horizontal="center" vertical="center"/>
    </xf>
    <xf numFmtId="0" fontId="9" fillId="3" borderId="31" xfId="24" applyFont="1" applyFill="1" applyBorder="1" applyAlignment="1">
      <alignment horizontal="center" vertical="center" wrapText="1"/>
    </xf>
    <xf numFmtId="0" fontId="0" fillId="0" borderId="40" xfId="0" applyBorder="1" applyAlignment="1">
      <alignment horizontal="center" vertical="center" wrapText="1"/>
    </xf>
    <xf numFmtId="0" fontId="0" fillId="0" borderId="2" xfId="0" applyBorder="1" applyAlignment="1">
      <alignment horizontal="center" vertical="center"/>
    </xf>
    <xf numFmtId="0" fontId="0" fillId="0" borderId="2" xfId="0" applyNumberFormat="1" applyBorder="1" applyAlignment="1" applyProtection="1">
      <alignment horizontal="center" vertical="center"/>
      <protection locked="0"/>
    </xf>
    <xf numFmtId="0" fontId="0" fillId="6" borderId="46" xfId="0" applyFill="1" applyBorder="1" applyAlignment="1" applyProtection="1">
      <alignment vertical="center"/>
      <protection/>
    </xf>
    <xf numFmtId="0" fontId="0" fillId="0" borderId="61" xfId="0" applyBorder="1" applyAlignment="1" applyProtection="1">
      <alignment horizontal="center" vertical="center"/>
      <protection/>
    </xf>
    <xf numFmtId="0" fontId="0" fillId="6" borderId="47" xfId="0" applyFill="1" applyBorder="1" applyAlignment="1" applyProtection="1">
      <alignment vertical="center"/>
      <protection/>
    </xf>
    <xf numFmtId="3" fontId="0" fillId="0" borderId="28" xfId="0" applyNumberFormat="1" applyBorder="1" applyAlignment="1" applyProtection="1">
      <alignment horizontal="center" vertical="center"/>
      <protection/>
    </xf>
    <xf numFmtId="0" fontId="9" fillId="3" borderId="27" xfId="24" applyFont="1" applyFill="1" applyBorder="1" applyAlignment="1" applyProtection="1">
      <alignment vertical="center" wrapText="1" shrinkToFit="1"/>
      <protection/>
    </xf>
    <xf numFmtId="0" fontId="9" fillId="3" borderId="67" xfId="24" applyFont="1" applyFill="1" applyBorder="1" applyAlignment="1" applyProtection="1">
      <alignment vertical="center" wrapText="1" shrinkToFit="1"/>
      <protection/>
    </xf>
    <xf numFmtId="0" fontId="0" fillId="0" borderId="67" xfId="0" applyBorder="1" applyAlignment="1" applyProtection="1">
      <alignment horizontal="center" vertical="center"/>
      <protection/>
    </xf>
    <xf numFmtId="0" fontId="9" fillId="3" borderId="3" xfId="24" applyFont="1" applyFill="1" applyBorder="1" applyAlignment="1" applyProtection="1">
      <alignment horizontal="center"/>
      <protection/>
    </xf>
    <xf numFmtId="0" fontId="9" fillId="3" borderId="30" xfId="24" applyFont="1" applyFill="1" applyBorder="1" applyAlignment="1" applyProtection="1">
      <alignment horizontal="center"/>
      <protection/>
    </xf>
    <xf numFmtId="0" fontId="0" fillId="0" borderId="2" xfId="0" applyBorder="1" applyAlignment="1" applyProtection="1">
      <alignment/>
      <protection/>
    </xf>
    <xf numFmtId="0" fontId="9" fillId="3" borderId="24" xfId="24" applyFont="1" applyFill="1" applyBorder="1" applyAlignment="1" applyProtection="1">
      <alignment horizontal="center" vertical="center"/>
      <protection/>
    </xf>
    <xf numFmtId="0" fontId="0" fillId="0" borderId="24" xfId="0" applyBorder="1" applyAlignment="1">
      <alignment/>
    </xf>
    <xf numFmtId="0" fontId="9" fillId="3" borderId="37" xfId="24" applyFont="1" applyFill="1" applyBorder="1" applyAlignment="1" applyProtection="1">
      <alignment horizontal="center"/>
      <protection/>
    </xf>
    <xf numFmtId="0" fontId="0" fillId="0" borderId="40" xfId="0" applyBorder="1" applyAlignment="1" applyProtection="1">
      <alignment/>
      <protection/>
    </xf>
    <xf numFmtId="0" fontId="8" fillId="3" borderId="45" xfId="24" applyFont="1" applyFill="1" applyBorder="1" applyAlignment="1">
      <alignment/>
    </xf>
    <xf numFmtId="0" fontId="9" fillId="3" borderId="20" xfId="24" applyFont="1" applyFill="1" applyBorder="1" applyAlignment="1" applyProtection="1">
      <alignment vertical="center" wrapText="1"/>
      <protection/>
    </xf>
    <xf numFmtId="0" fontId="0" fillId="0" borderId="62" xfId="0" applyBorder="1" applyAlignment="1" applyProtection="1">
      <alignment vertical="center" wrapText="1"/>
      <protection/>
    </xf>
    <xf numFmtId="0" fontId="0" fillId="0" borderId="42" xfId="0" applyBorder="1" applyAlignment="1" applyProtection="1">
      <alignment vertical="center"/>
      <protection locked="0"/>
    </xf>
    <xf numFmtId="0" fontId="0" fillId="0" borderId="24" xfId="0" applyBorder="1" applyAlignment="1" applyProtection="1">
      <alignment vertical="center"/>
      <protection locked="0"/>
    </xf>
    <xf numFmtId="0" fontId="0" fillId="0" borderId="62" xfId="0" applyBorder="1" applyAlignment="1" applyProtection="1">
      <alignment vertical="center"/>
      <protection locked="0"/>
    </xf>
    <xf numFmtId="0" fontId="9" fillId="3" borderId="26" xfId="24" applyFont="1" applyFill="1" applyBorder="1" applyAlignment="1" applyProtection="1">
      <alignment vertical="center" wrapText="1" shrinkToFit="1"/>
      <protection/>
    </xf>
    <xf numFmtId="0" fontId="9" fillId="3" borderId="72" xfId="24" applyFont="1" applyFill="1" applyBorder="1" applyAlignment="1" applyProtection="1">
      <alignment vertical="center" wrapText="1" shrinkToFit="1"/>
      <protection/>
    </xf>
    <xf numFmtId="0" fontId="9" fillId="3" borderId="11" xfId="24" applyFont="1" applyFill="1" applyBorder="1" applyAlignment="1">
      <alignment horizontal="center" vertical="center"/>
    </xf>
    <xf numFmtId="0" fontId="0" fillId="0" borderId="34" xfId="0" applyBorder="1" applyAlignment="1">
      <alignment horizontal="center" vertical="center"/>
    </xf>
    <xf numFmtId="49" fontId="6" fillId="2" borderId="3" xfId="24" applyNumberFormat="1"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2" fillId="6" borderId="31" xfId="0" applyFont="1" applyFill="1" applyBorder="1" applyAlignment="1">
      <alignment horizontal="center" vertical="center" wrapText="1"/>
    </xf>
    <xf numFmtId="0" fontId="0" fillId="0" borderId="31" xfId="0" applyBorder="1" applyAlignment="1">
      <alignment horizontal="center" vertical="center" wrapText="1"/>
    </xf>
    <xf numFmtId="49" fontId="6" fillId="3" borderId="4" xfId="24" applyNumberFormat="1" applyFont="1" applyFill="1" applyBorder="1" applyAlignment="1" applyProtection="1">
      <alignment horizontal="center" vertical="center"/>
      <protection/>
    </xf>
    <xf numFmtId="0" fontId="8" fillId="3" borderId="0" xfId="24" applyFont="1" applyFill="1" applyBorder="1" applyAlignment="1">
      <alignment/>
    </xf>
    <xf numFmtId="0" fontId="7" fillId="3" borderId="24" xfId="24" applyFont="1" applyFill="1" applyBorder="1" applyAlignment="1" applyProtection="1">
      <alignment horizontal="center"/>
      <protection/>
    </xf>
    <xf numFmtId="0" fontId="0" fillId="0" borderId="24" xfId="0" applyBorder="1" applyAlignment="1">
      <alignment horizontal="center"/>
    </xf>
    <xf numFmtId="49" fontId="6" fillId="2" borderId="42" xfId="24" applyNumberFormat="1" applyFont="1" applyFill="1" applyBorder="1" applyAlignment="1" applyProtection="1">
      <alignment horizontal="center" vertical="center"/>
      <protection locked="0"/>
    </xf>
    <xf numFmtId="49" fontId="6" fillId="2" borderId="24" xfId="24"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8" fillId="3" borderId="0" xfId="24" applyFont="1" applyFill="1" applyBorder="1" applyAlignment="1" applyProtection="1">
      <alignment horizontal="left"/>
      <protection/>
    </xf>
    <xf numFmtId="0" fontId="12" fillId="0" borderId="0" xfId="0" applyFont="1" applyBorder="1" applyAlignment="1">
      <alignment horizontal="left"/>
    </xf>
    <xf numFmtId="0" fontId="9" fillId="3" borderId="4" xfId="24" applyFont="1" applyFill="1" applyBorder="1" applyAlignment="1" applyProtection="1">
      <alignment horizontal="center"/>
      <protection/>
    </xf>
    <xf numFmtId="0" fontId="9" fillId="3" borderId="8" xfId="24" applyFont="1" applyFill="1" applyBorder="1" applyAlignment="1" applyProtection="1">
      <alignment horizontal="center"/>
      <protection/>
    </xf>
    <xf numFmtId="0" fontId="0" fillId="0" borderId="10" xfId="0" applyBorder="1" applyAlignment="1" applyProtection="1">
      <alignment/>
      <protection/>
    </xf>
    <xf numFmtId="0" fontId="0" fillId="0" borderId="10" xfId="0" applyBorder="1" applyAlignment="1">
      <alignment horizontal="center" vertical="center"/>
    </xf>
    <xf numFmtId="0" fontId="9" fillId="3" borderId="73" xfId="24" applyFont="1" applyFill="1" applyBorder="1" applyAlignment="1" applyProtection="1">
      <alignment horizontal="center"/>
      <protection/>
    </xf>
    <xf numFmtId="0" fontId="9" fillId="3" borderId="50" xfId="24" applyFont="1" applyFill="1" applyBorder="1" applyAlignment="1" applyProtection="1">
      <alignment horizontal="center"/>
      <protection/>
    </xf>
    <xf numFmtId="0" fontId="0" fillId="0" borderId="74" xfId="0" applyBorder="1" applyAlignment="1" applyProtection="1">
      <alignment/>
      <protection/>
    </xf>
    <xf numFmtId="0" fontId="0" fillId="7" borderId="75" xfId="0" applyNumberFormat="1" applyFill="1" applyBorder="1" applyAlignment="1" applyProtection="1">
      <alignment horizontal="center"/>
      <protection locked="0"/>
    </xf>
    <xf numFmtId="49" fontId="0" fillId="7" borderId="0" xfId="0" applyNumberFormat="1" applyFill="1" applyBorder="1" applyAlignment="1" applyProtection="1">
      <alignment horizontal="left"/>
      <protection/>
    </xf>
    <xf numFmtId="0" fontId="0" fillId="7" borderId="75" xfId="0" applyFill="1" applyBorder="1" applyAlignment="1" applyProtection="1">
      <alignment horizontal="center"/>
      <protection locked="0"/>
    </xf>
    <xf numFmtId="49" fontId="0" fillId="7" borderId="76" xfId="0" applyNumberFormat="1" applyFill="1" applyBorder="1" applyAlignment="1" applyProtection="1">
      <alignment horizontal="center"/>
      <protection locked="0"/>
    </xf>
    <xf numFmtId="0" fontId="0" fillId="7" borderId="0" xfId="0" applyFill="1" applyBorder="1" applyAlignment="1">
      <alignment/>
    </xf>
    <xf numFmtId="0" fontId="0" fillId="7" borderId="75" xfId="0" applyFill="1" applyBorder="1" applyAlignment="1" applyProtection="1">
      <alignment/>
      <protection locked="0"/>
    </xf>
    <xf numFmtId="0" fontId="0" fillId="6" borderId="43" xfId="0" applyFill="1" applyBorder="1" applyAlignment="1">
      <alignment/>
    </xf>
    <xf numFmtId="0" fontId="9" fillId="3" borderId="9" xfId="24" applyFont="1" applyFill="1" applyBorder="1" applyAlignment="1" applyProtection="1">
      <alignment vertical="center" wrapText="1" shrinkToFit="1"/>
      <protection/>
    </xf>
    <xf numFmtId="0" fontId="12" fillId="0" borderId="27" xfId="0" applyFont="1" applyBorder="1" applyAlignment="1">
      <alignment vertical="center" wrapText="1" shrinkToFit="1"/>
    </xf>
    <xf numFmtId="0" fontId="12" fillId="0" borderId="27" xfId="0" applyFont="1" applyBorder="1" applyAlignment="1">
      <alignment vertical="center"/>
    </xf>
    <xf numFmtId="0" fontId="12" fillId="0" borderId="67" xfId="0" applyFont="1" applyBorder="1" applyAlignment="1">
      <alignment vertical="center"/>
    </xf>
    <xf numFmtId="0" fontId="14" fillId="3" borderId="0" xfId="24" applyFont="1" applyFill="1" applyAlignment="1" applyProtection="1">
      <alignment/>
      <protection/>
    </xf>
    <xf numFmtId="0" fontId="7" fillId="3" borderId="70" xfId="24"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15" fillId="2" borderId="23" xfId="24" applyFont="1" applyFill="1" applyBorder="1" applyAlignment="1" applyProtection="1">
      <alignment/>
      <protection/>
    </xf>
    <xf numFmtId="0" fontId="0" fillId="7" borderId="75" xfId="0" applyNumberFormat="1" applyFill="1" applyBorder="1" applyAlignment="1" applyProtection="1">
      <alignment/>
      <protection locked="0"/>
    </xf>
    <xf numFmtId="0" fontId="15" fillId="3" borderId="0" xfId="24" applyFont="1" applyFill="1" applyBorder="1" applyAlignment="1" applyProtection="1">
      <alignment horizontal="left" vertical="center"/>
      <protection/>
    </xf>
    <xf numFmtId="0" fontId="30" fillId="0" borderId="0" xfId="0" applyFont="1" applyAlignment="1">
      <alignment horizontal="left" vertical="center"/>
    </xf>
    <xf numFmtId="0" fontId="10" fillId="3" borderId="43" xfId="24" applyFont="1" applyFill="1" applyBorder="1" applyAlignment="1" applyProtection="1">
      <alignment/>
      <protection/>
    </xf>
    <xf numFmtId="0" fontId="15" fillId="2" borderId="77" xfId="24" applyFont="1" applyFill="1" applyBorder="1" applyAlignment="1" applyProtection="1">
      <alignment/>
      <protection/>
    </xf>
    <xf numFmtId="0" fontId="0" fillId="7" borderId="43" xfId="0" applyFill="1" applyBorder="1" applyAlignment="1">
      <alignment/>
    </xf>
    <xf numFmtId="0" fontId="0" fillId="7" borderId="78" xfId="0" applyFill="1" applyBorder="1" applyAlignment="1">
      <alignment/>
    </xf>
    <xf numFmtId="0" fontId="6" fillId="0" borderId="30" xfId="24" applyFont="1" applyFill="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0" fontId="14" fillId="3" borderId="0" xfId="24" applyFont="1" applyFill="1" applyBorder="1" applyAlignment="1" applyProtection="1">
      <alignment horizontal="left" vertical="center"/>
      <protection/>
    </xf>
    <xf numFmtId="0" fontId="24" fillId="3" borderId="45" xfId="24" applyFont="1" applyFill="1" applyBorder="1" applyAlignment="1" applyProtection="1">
      <alignment vertical="top" wrapText="1"/>
      <protection/>
    </xf>
    <xf numFmtId="0" fontId="0" fillId="0" borderId="45" xfId="0" applyBorder="1" applyAlignment="1">
      <alignment vertical="top" wrapText="1"/>
    </xf>
    <xf numFmtId="0" fontId="9" fillId="3" borderId="0" xfId="24" applyFont="1" applyFill="1" applyAlignment="1" applyProtection="1">
      <alignment/>
      <protection/>
    </xf>
    <xf numFmtId="0" fontId="24" fillId="3" borderId="0" xfId="24" applyFont="1" applyFill="1" applyBorder="1" applyAlignment="1" applyProtection="1">
      <alignment/>
      <protection/>
    </xf>
    <xf numFmtId="0" fontId="9" fillId="3" borderId="68" xfId="24" applyFont="1" applyFill="1" applyBorder="1" applyAlignment="1" applyProtection="1">
      <alignment horizontal="center"/>
      <protection/>
    </xf>
    <xf numFmtId="0" fontId="7" fillId="3" borderId="0" xfId="24" applyFont="1" applyFill="1" applyAlignment="1" applyProtection="1">
      <alignment/>
      <protection/>
    </xf>
    <xf numFmtId="0" fontId="1" fillId="0" borderId="0" xfId="0" applyFont="1" applyAlignment="1">
      <alignment/>
    </xf>
    <xf numFmtId="0" fontId="15" fillId="3" borderId="0" xfId="24" applyFont="1" applyFill="1" applyAlignment="1" applyProtection="1">
      <alignment vertical="center" wrapText="1"/>
      <protection/>
    </xf>
    <xf numFmtId="0" fontId="30" fillId="0" borderId="0" xfId="0" applyFont="1" applyAlignment="1">
      <alignment vertical="center" wrapText="1"/>
    </xf>
    <xf numFmtId="0" fontId="9" fillId="3" borderId="5" xfId="24" applyFont="1" applyFill="1" applyBorder="1" applyAlignment="1" applyProtection="1">
      <alignment vertical="center"/>
      <protection/>
    </xf>
    <xf numFmtId="0" fontId="12" fillId="0" borderId="26" xfId="0" applyFont="1" applyBorder="1" applyAlignment="1">
      <alignment vertical="center"/>
    </xf>
    <xf numFmtId="0" fontId="12" fillId="0" borderId="72" xfId="0" applyFont="1" applyBorder="1" applyAlignment="1">
      <alignment vertical="center"/>
    </xf>
    <xf numFmtId="0" fontId="9" fillId="3" borderId="6" xfId="24" applyFont="1" applyFill="1" applyBorder="1" applyAlignment="1" applyProtection="1">
      <alignment vertical="center" wrapText="1" shrinkToFit="1"/>
      <protection/>
    </xf>
    <xf numFmtId="0" fontId="12" fillId="0" borderId="28" xfId="0" applyFont="1" applyBorder="1" applyAlignment="1">
      <alignment vertical="center" wrapText="1" shrinkToFit="1"/>
    </xf>
    <xf numFmtId="0" fontId="12" fillId="0" borderId="28" xfId="0" applyFont="1" applyBorder="1" applyAlignment="1">
      <alignment vertical="center"/>
    </xf>
    <xf numFmtId="0" fontId="12" fillId="0" borderId="61" xfId="0" applyFont="1" applyBorder="1" applyAlignment="1">
      <alignment vertical="center"/>
    </xf>
    <xf numFmtId="0" fontId="7" fillId="3" borderId="0" xfId="24" applyFont="1" applyFill="1" applyAlignment="1" applyProtection="1">
      <alignment horizontal="center"/>
      <protection/>
    </xf>
    <xf numFmtId="0" fontId="1" fillId="6" borderId="0" xfId="0" applyFont="1" applyFill="1" applyAlignment="1" applyProtection="1">
      <alignment/>
      <protection/>
    </xf>
    <xf numFmtId="0" fontId="13" fillId="6" borderId="29" xfId="24" applyFont="1" applyFill="1" applyBorder="1" applyAlignment="1" applyProtection="1">
      <alignment horizontal="center"/>
      <protection/>
    </xf>
    <xf numFmtId="0" fontId="0" fillId="6" borderId="29" xfId="0" applyFill="1" applyBorder="1" applyAlignment="1" applyProtection="1">
      <alignment horizontal="center"/>
      <protection/>
    </xf>
    <xf numFmtId="0" fontId="0" fillId="6" borderId="29" xfId="0" applyFill="1" applyBorder="1" applyAlignment="1" applyProtection="1">
      <alignment/>
      <protection/>
    </xf>
    <xf numFmtId="0" fontId="9" fillId="3" borderId="38" xfId="24" applyFont="1" applyFill="1" applyBorder="1" applyAlignment="1" applyProtection="1">
      <alignment horizontal="center"/>
      <protection/>
    </xf>
    <xf numFmtId="0" fontId="9" fillId="3" borderId="41" xfId="24" applyFont="1" applyFill="1" applyBorder="1" applyAlignment="1" applyProtection="1">
      <alignment horizontal="center"/>
      <protection/>
    </xf>
    <xf numFmtId="0" fontId="9" fillId="3" borderId="30" xfId="24" applyFont="1" applyFill="1" applyBorder="1" applyAlignment="1" applyProtection="1">
      <alignment/>
      <protection/>
    </xf>
    <xf numFmtId="0" fontId="0" fillId="3" borderId="27" xfId="0" applyFill="1" applyBorder="1" applyAlignment="1">
      <alignment/>
    </xf>
    <xf numFmtId="0" fontId="0" fillId="3" borderId="67" xfId="0" applyFill="1" applyBorder="1" applyAlignment="1">
      <alignment/>
    </xf>
    <xf numFmtId="0" fontId="7" fillId="2" borderId="79" xfId="24" applyFont="1" applyFill="1" applyBorder="1" applyAlignment="1" applyProtection="1">
      <alignment horizontal="center"/>
      <protection/>
    </xf>
    <xf numFmtId="0" fontId="0" fillId="7" borderId="70" xfId="0" applyFill="1" applyBorder="1" applyAlignment="1" applyProtection="1">
      <alignment horizontal="center"/>
      <protection/>
    </xf>
    <xf numFmtId="0" fontId="0" fillId="7" borderId="80" xfId="0" applyFill="1" applyBorder="1" applyAlignment="1" applyProtection="1">
      <alignment horizontal="center"/>
      <protection/>
    </xf>
    <xf numFmtId="0" fontId="0" fillId="7" borderId="35" xfId="0" applyFill="1" applyBorder="1" applyAlignment="1">
      <alignment/>
    </xf>
    <xf numFmtId="3" fontId="0" fillId="7" borderId="76" xfId="0" applyNumberFormat="1" applyFill="1" applyBorder="1" applyAlignment="1" applyProtection="1">
      <alignment horizontal="center"/>
      <protection locked="0"/>
    </xf>
    <xf numFmtId="0" fontId="0" fillId="7" borderId="76" xfId="0" applyFill="1" applyBorder="1" applyAlignment="1" applyProtection="1">
      <alignment horizontal="center"/>
      <protection locked="0"/>
    </xf>
    <xf numFmtId="0" fontId="0" fillId="0" borderId="76" xfId="0" applyBorder="1" applyAlignment="1" applyProtection="1">
      <alignment/>
      <protection locked="0"/>
    </xf>
    <xf numFmtId="0" fontId="30" fillId="6" borderId="70" xfId="0" applyFont="1" applyFill="1" applyBorder="1" applyAlignment="1">
      <alignment horizontal="center" vertical="center"/>
    </xf>
    <xf numFmtId="0" fontId="1" fillId="0" borderId="30" xfId="0" applyFont="1" applyFill="1" applyBorder="1" applyAlignment="1" applyProtection="1">
      <alignment horizontal="center" vertical="center"/>
      <protection locked="0"/>
    </xf>
    <xf numFmtId="0" fontId="1" fillId="0" borderId="67" xfId="0" applyFont="1" applyBorder="1" applyAlignment="1">
      <alignment horizontal="center" vertical="center"/>
    </xf>
    <xf numFmtId="0" fontId="0" fillId="6" borderId="70" xfId="0" applyFill="1" applyBorder="1" applyAlignment="1">
      <alignment vertical="center"/>
    </xf>
    <xf numFmtId="0" fontId="14" fillId="3" borderId="0" xfId="24" applyFont="1" applyFill="1" applyAlignment="1" applyProtection="1">
      <alignment vertical="center"/>
      <protection/>
    </xf>
    <xf numFmtId="0" fontId="0" fillId="0" borderId="0" xfId="0" applyAlignment="1">
      <alignment vertical="center"/>
    </xf>
    <xf numFmtId="0" fontId="0" fillId="6" borderId="0" xfId="0" applyFill="1" applyAlignment="1">
      <alignment vertical="center"/>
    </xf>
    <xf numFmtId="0" fontId="14" fillId="3" borderId="70" xfId="24" applyFont="1" applyFill="1" applyBorder="1" applyAlignment="1" applyProtection="1">
      <alignment vertical="center"/>
      <protection/>
    </xf>
    <xf numFmtId="0" fontId="9" fillId="3" borderId="27" xfId="24" applyFont="1" applyFill="1" applyBorder="1" applyAlignment="1" applyProtection="1">
      <alignment/>
      <protection/>
    </xf>
    <xf numFmtId="0" fontId="12" fillId="0" borderId="27" xfId="0" applyFont="1" applyBorder="1" applyAlignment="1">
      <alignment/>
    </xf>
    <xf numFmtId="14" fontId="6" fillId="0" borderId="30" xfId="24" applyNumberFormat="1"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12" fillId="6" borderId="29" xfId="0" applyFont="1" applyFill="1" applyBorder="1" applyAlignment="1">
      <alignment horizontal="center" vertical="center" wrapText="1"/>
    </xf>
    <xf numFmtId="0" fontId="0" fillId="6" borderId="29" xfId="0" applyFill="1" applyBorder="1" applyAlignment="1">
      <alignment horizontal="center" vertical="center" wrapText="1"/>
    </xf>
    <xf numFmtId="0" fontId="0" fillId="0" borderId="68" xfId="0" applyBorder="1" applyAlignment="1" applyProtection="1">
      <alignment vertical="center"/>
      <protection locked="0"/>
    </xf>
    <xf numFmtId="0" fontId="0" fillId="0" borderId="29" xfId="0" applyBorder="1" applyAlignment="1" applyProtection="1">
      <alignment vertical="center"/>
      <protection locked="0"/>
    </xf>
    <xf numFmtId="0" fontId="0" fillId="0" borderId="69" xfId="0" applyBorder="1" applyAlignment="1" applyProtection="1">
      <alignment vertical="center"/>
      <protection locked="0"/>
    </xf>
    <xf numFmtId="0" fontId="0" fillId="0" borderId="50" xfId="0" applyBorder="1" applyAlignment="1" applyProtection="1">
      <alignment vertical="center"/>
      <protection locked="0"/>
    </xf>
    <xf numFmtId="0" fontId="0" fillId="0" borderId="45" xfId="0" applyBorder="1" applyAlignment="1" applyProtection="1">
      <alignment vertical="center"/>
      <protection locked="0"/>
    </xf>
    <xf numFmtId="0" fontId="0" fillId="0" borderId="52" xfId="0" applyBorder="1" applyAlignment="1" applyProtection="1">
      <alignment vertical="center"/>
      <protection locked="0"/>
    </xf>
    <xf numFmtId="0" fontId="12" fillId="6" borderId="29" xfId="0" applyFont="1" applyFill="1" applyBorder="1" applyAlignment="1">
      <alignment horizontal="center" vertical="center"/>
    </xf>
    <xf numFmtId="0" fontId="12" fillId="6" borderId="0" xfId="0" applyFont="1" applyFill="1" applyAlignment="1">
      <alignment horizontal="center" vertical="center"/>
    </xf>
    <xf numFmtId="14" fontId="6" fillId="3" borderId="29" xfId="24" applyNumberFormat="1" applyFont="1" applyFill="1" applyBorder="1" applyAlignment="1" applyProtection="1">
      <alignment horizontal="center" vertical="center"/>
      <protection/>
    </xf>
    <xf numFmtId="0" fontId="0" fillId="3" borderId="29" xfId="0" applyFill="1" applyBorder="1" applyAlignment="1">
      <alignment horizontal="center" vertical="center"/>
    </xf>
    <xf numFmtId="0" fontId="32" fillId="9" borderId="0" xfId="24" applyFont="1" applyFill="1" applyBorder="1" applyAlignment="1">
      <alignment horizontal="center"/>
    </xf>
    <xf numFmtId="0" fontId="13" fillId="9" borderId="70" xfId="24" applyFont="1" applyFill="1" applyBorder="1" applyAlignment="1">
      <alignment horizontal="center"/>
    </xf>
    <xf numFmtId="0" fontId="0" fillId="0" borderId="70" xfId="0" applyBorder="1" applyAlignment="1">
      <alignment horizontal="center"/>
    </xf>
    <xf numFmtId="0" fontId="25" fillId="2" borderId="43" xfId="24" applyFont="1" applyFill="1" applyBorder="1" applyAlignment="1" applyProtection="1">
      <alignment horizontal="right"/>
      <protection locked="0"/>
    </xf>
    <xf numFmtId="0" fontId="0" fillId="7" borderId="43" xfId="0" applyFill="1" applyBorder="1" applyAlignment="1" applyProtection="1">
      <alignment/>
      <protection locked="0"/>
    </xf>
    <xf numFmtId="0" fontId="19" fillId="9" borderId="43" xfId="24" applyFont="1" applyFill="1" applyBorder="1" applyAlignment="1">
      <alignment/>
    </xf>
    <xf numFmtId="0" fontId="11" fillId="9" borderId="0" xfId="24" applyFont="1" applyFill="1" applyBorder="1" applyAlignment="1">
      <alignment horizontal="center"/>
    </xf>
    <xf numFmtId="0" fontId="19" fillId="2" borderId="0" xfId="24" applyFont="1" applyFill="1" applyBorder="1" applyAlignment="1" applyProtection="1">
      <alignment horizontal="center"/>
      <protection locked="0"/>
    </xf>
    <xf numFmtId="0" fontId="6" fillId="9" borderId="0" xfId="24" applyFont="1" applyFill="1" applyBorder="1" applyAlignment="1">
      <alignment/>
    </xf>
    <xf numFmtId="0" fontId="6" fillId="9" borderId="70" xfId="24" applyFont="1" applyFill="1" applyBorder="1" applyAlignment="1">
      <alignment/>
    </xf>
    <xf numFmtId="0" fontId="12" fillId="6" borderId="43" xfId="0" applyFont="1" applyFill="1" applyBorder="1" applyAlignment="1">
      <alignment horizontal="center" vertical="center"/>
    </xf>
    <xf numFmtId="3" fontId="6" fillId="2" borderId="20" xfId="24" applyNumberFormat="1" applyFont="1" applyFill="1" applyBorder="1" applyAlignment="1" applyProtection="1">
      <alignment horizontal="center" vertical="center" wrapText="1"/>
      <protection locked="0"/>
    </xf>
    <xf numFmtId="3" fontId="0" fillId="7" borderId="24" xfId="0" applyNumberFormat="1" applyFont="1" applyFill="1" applyBorder="1" applyAlignment="1" applyProtection="1">
      <alignment horizontal="center" vertical="center" wrapText="1"/>
      <protection locked="0"/>
    </xf>
    <xf numFmtId="3" fontId="0" fillId="7" borderId="22" xfId="0" applyNumberFormat="1" applyFont="1" applyFill="1" applyBorder="1" applyAlignment="1" applyProtection="1">
      <alignment horizontal="center" vertical="center"/>
      <protection locked="0"/>
    </xf>
    <xf numFmtId="3" fontId="6" fillId="2" borderId="24" xfId="24" applyNumberFormat="1" applyFont="1" applyFill="1" applyBorder="1" applyAlignment="1" applyProtection="1">
      <alignment horizontal="center" vertical="center" wrapText="1"/>
      <protection locked="0"/>
    </xf>
    <xf numFmtId="3" fontId="0" fillId="2" borderId="22" xfId="0" applyNumberFormat="1" applyFont="1" applyFill="1" applyBorder="1" applyAlignment="1" applyProtection="1">
      <alignment horizontal="center" vertical="center"/>
      <protection locked="0"/>
    </xf>
    <xf numFmtId="0" fontId="8" fillId="3" borderId="0" xfId="24" applyFont="1" applyFill="1" applyBorder="1" applyAlignment="1">
      <alignment horizontal="left" vertical="center" wrapText="1"/>
    </xf>
    <xf numFmtId="0" fontId="1" fillId="0" borderId="0" xfId="0" applyFont="1" applyAlignment="1">
      <alignment horizontal="left" vertical="center"/>
    </xf>
    <xf numFmtId="3" fontId="0" fillId="7" borderId="24" xfId="0" applyNumberFormat="1" applyFont="1" applyFill="1" applyBorder="1" applyAlignment="1" applyProtection="1">
      <alignment horizontal="center" vertical="center"/>
      <protection locked="0"/>
    </xf>
    <xf numFmtId="0" fontId="14" fillId="3" borderId="0" xfId="24" applyFont="1" applyFill="1" applyBorder="1" applyAlignment="1">
      <alignment vertical="center"/>
    </xf>
    <xf numFmtId="0" fontId="30" fillId="0" borderId="0" xfId="0" applyFont="1" applyAlignment="1">
      <alignment vertical="center"/>
    </xf>
    <xf numFmtId="0" fontId="9" fillId="3" borderId="0" xfId="24" applyFont="1" applyFill="1" applyBorder="1" applyAlignment="1">
      <alignment vertical="center" wrapText="1"/>
    </xf>
    <xf numFmtId="0" fontId="0" fillId="0" borderId="0" xfId="0" applyBorder="1" applyAlignment="1">
      <alignment vertical="center"/>
    </xf>
    <xf numFmtId="0" fontId="0" fillId="6" borderId="0" xfId="0" applyFill="1" applyBorder="1" applyAlignment="1">
      <alignment vertical="center" wrapText="1"/>
    </xf>
    <xf numFmtId="0" fontId="9" fillId="3" borderId="43" xfId="24" applyFont="1" applyFill="1" applyBorder="1" applyAlignment="1">
      <alignment vertical="center" wrapText="1"/>
    </xf>
    <xf numFmtId="0" fontId="0" fillId="0" borderId="43" xfId="0" applyBorder="1" applyAlignment="1">
      <alignment vertical="center"/>
    </xf>
    <xf numFmtId="0" fontId="9" fillId="3" borderId="27" xfId="24" applyFont="1" applyFill="1" applyBorder="1" applyAlignment="1">
      <alignment vertical="center"/>
    </xf>
    <xf numFmtId="0" fontId="9" fillId="3" borderId="67" xfId="24" applyFont="1" applyFill="1" applyBorder="1" applyAlignment="1">
      <alignment vertical="center"/>
    </xf>
    <xf numFmtId="0" fontId="9" fillId="3" borderId="27" xfId="24" applyFont="1" applyFill="1" applyBorder="1" applyAlignment="1">
      <alignment vertical="center" wrapText="1" shrinkToFit="1"/>
    </xf>
    <xf numFmtId="0" fontId="0" fillId="0" borderId="27" xfId="0" applyBorder="1" applyAlignment="1">
      <alignment vertical="center" wrapText="1" shrinkToFit="1"/>
    </xf>
    <xf numFmtId="0" fontId="0" fillId="0" borderId="67" xfId="0" applyBorder="1" applyAlignment="1">
      <alignment vertical="center" wrapText="1" shrinkToFit="1"/>
    </xf>
    <xf numFmtId="0" fontId="9" fillId="3" borderId="28" xfId="24" applyFont="1" applyFill="1" applyBorder="1" applyAlignment="1">
      <alignment vertical="center" wrapText="1" shrinkToFit="1"/>
    </xf>
    <xf numFmtId="0" fontId="0" fillId="0" borderId="28" xfId="0" applyBorder="1" applyAlignment="1">
      <alignment vertical="center" wrapText="1" shrinkToFit="1"/>
    </xf>
    <xf numFmtId="0" fontId="0" fillId="0" borderId="61" xfId="0" applyBorder="1" applyAlignment="1">
      <alignment vertical="center" wrapText="1" shrinkToFit="1"/>
    </xf>
    <xf numFmtId="0" fontId="36" fillId="3" borderId="0" xfId="24" applyFont="1" applyFill="1" applyBorder="1" applyAlignment="1">
      <alignment/>
    </xf>
    <xf numFmtId="0" fontId="37" fillId="0" borderId="0" xfId="0" applyFont="1" applyAlignment="1">
      <alignment/>
    </xf>
    <xf numFmtId="0" fontId="37" fillId="0" borderId="35" xfId="0" applyFont="1" applyBorder="1" applyAlignment="1">
      <alignment/>
    </xf>
    <xf numFmtId="0" fontId="7" fillId="3" borderId="0" xfId="24" applyFont="1" applyFill="1" applyBorder="1" applyAlignment="1">
      <alignment/>
    </xf>
    <xf numFmtId="0" fontId="14" fillId="3" borderId="0" xfId="24" applyFont="1" applyFill="1" applyBorder="1" applyAlignment="1">
      <alignment/>
    </xf>
    <xf numFmtId="0" fontId="30" fillId="0" borderId="0" xfId="0" applyFont="1" applyAlignment="1">
      <alignment/>
    </xf>
    <xf numFmtId="0" fontId="9" fillId="3" borderId="0" xfId="24" applyFont="1" applyFill="1" applyBorder="1" applyAlignment="1">
      <alignment horizontal="center"/>
    </xf>
    <xf numFmtId="0" fontId="12" fillId="0" borderId="0" xfId="0" applyFont="1" applyAlignment="1">
      <alignment horizontal="center"/>
    </xf>
    <xf numFmtId="0" fontId="9" fillId="3" borderId="27" xfId="24" applyFont="1" applyFill="1" applyBorder="1" applyAlignment="1">
      <alignment vertical="center" wrapText="1"/>
    </xf>
    <xf numFmtId="0" fontId="9" fillId="3" borderId="30" xfId="24" applyFont="1" applyFill="1" applyBorder="1" applyAlignment="1">
      <alignment horizontal="center" vertical="center" wrapText="1" shrinkToFit="1"/>
    </xf>
    <xf numFmtId="0" fontId="8" fillId="3" borderId="0" xfId="24" applyFont="1" applyFill="1" applyBorder="1" applyAlignment="1">
      <alignment wrapText="1" shrinkToFit="1"/>
    </xf>
    <xf numFmtId="0" fontId="9" fillId="3" borderId="67" xfId="24" applyFont="1" applyFill="1" applyBorder="1" applyAlignment="1">
      <alignment vertical="center" wrapText="1"/>
    </xf>
    <xf numFmtId="3" fontId="0" fillId="2" borderId="27" xfId="0" applyNumberFormat="1" applyFont="1" applyFill="1" applyBorder="1" applyAlignment="1" applyProtection="1">
      <alignment horizontal="center" vertical="center"/>
      <protection locked="0"/>
    </xf>
    <xf numFmtId="3" fontId="0" fillId="2" borderId="67" xfId="0" applyNumberFormat="1" applyFont="1" applyFill="1" applyBorder="1" applyAlignment="1" applyProtection="1">
      <alignment horizontal="center" vertical="center"/>
      <protection locked="0"/>
    </xf>
    <xf numFmtId="0" fontId="6" fillId="2" borderId="42" xfId="24" applyFont="1" applyFill="1" applyBorder="1" applyAlignment="1" applyProtection="1">
      <alignment horizontal="center" vertical="center"/>
      <protection locked="0"/>
    </xf>
    <xf numFmtId="0" fontId="6" fillId="2" borderId="24" xfId="24" applyFont="1" applyFill="1" applyBorder="1" applyAlignment="1" applyProtection="1">
      <alignment horizontal="center" vertical="center"/>
      <protection locked="0"/>
    </xf>
    <xf numFmtId="0" fontId="9" fillId="3" borderId="20" xfId="24" applyFont="1" applyFill="1" applyBorder="1" applyAlignment="1">
      <alignment vertical="center" wrapText="1"/>
    </xf>
    <xf numFmtId="0" fontId="0" fillId="0" borderId="62" xfId="0" applyBorder="1" applyAlignment="1">
      <alignment vertical="center"/>
    </xf>
    <xf numFmtId="0" fontId="8" fillId="3" borderId="0" xfId="24" applyFont="1" applyFill="1" applyBorder="1" applyAlignment="1">
      <alignment vertical="center" wrapText="1"/>
    </xf>
    <xf numFmtId="0" fontId="12" fillId="0" borderId="0" xfId="0" applyFont="1" applyAlignment="1">
      <alignment vertical="center" wrapText="1"/>
    </xf>
    <xf numFmtId="0" fontId="0" fillId="6" borderId="62" xfId="0" applyFill="1" applyBorder="1" applyAlignment="1">
      <alignment vertical="center" wrapText="1"/>
    </xf>
    <xf numFmtId="0" fontId="0" fillId="6" borderId="39" xfId="0" applyFill="1" applyBorder="1" applyAlignment="1">
      <alignment vertical="center"/>
    </xf>
    <xf numFmtId="0" fontId="0" fillId="6" borderId="45" xfId="0" applyFill="1" applyBorder="1" applyAlignment="1">
      <alignment vertical="center"/>
    </xf>
    <xf numFmtId="0" fontId="0" fillId="6" borderId="52" xfId="0" applyFill="1" applyBorder="1" applyAlignment="1">
      <alignment vertical="center"/>
    </xf>
    <xf numFmtId="3" fontId="6" fillId="2" borderId="30" xfId="24" applyNumberFormat="1" applyFont="1" applyFill="1" applyBorder="1" applyAlignment="1">
      <alignment horizontal="center" vertical="center"/>
    </xf>
    <xf numFmtId="3" fontId="0" fillId="2" borderId="27" xfId="0" applyNumberFormat="1" applyFont="1" applyFill="1" applyBorder="1" applyAlignment="1">
      <alignment horizontal="center" vertical="center"/>
    </xf>
    <xf numFmtId="3" fontId="0" fillId="2" borderId="67" xfId="0" applyNumberFormat="1" applyFont="1" applyFill="1" applyBorder="1" applyAlignment="1">
      <alignment horizontal="center" vertical="center"/>
    </xf>
    <xf numFmtId="0" fontId="0" fillId="6" borderId="70" xfId="0" applyFill="1" applyBorder="1" applyAlignment="1">
      <alignment/>
    </xf>
    <xf numFmtId="0" fontId="6" fillId="3" borderId="30" xfId="24" applyFont="1" applyFill="1" applyBorder="1" applyAlignment="1">
      <alignment vertical="center"/>
    </xf>
    <xf numFmtId="0" fontId="6" fillId="3" borderId="27" xfId="24" applyFont="1" applyFill="1" applyBorder="1" applyAlignment="1">
      <alignment vertical="center"/>
    </xf>
    <xf numFmtId="0" fontId="6" fillId="3" borderId="46" xfId="24" applyFont="1" applyFill="1" applyBorder="1" applyAlignment="1">
      <alignment vertical="center"/>
    </xf>
    <xf numFmtId="0" fontId="6" fillId="3" borderId="43" xfId="24" applyFont="1" applyFill="1" applyBorder="1" applyAlignment="1">
      <alignment/>
    </xf>
    <xf numFmtId="0" fontId="9" fillId="3" borderId="50" xfId="24" applyFont="1" applyFill="1" applyBorder="1" applyAlignment="1">
      <alignment horizontal="center" vertical="center"/>
    </xf>
    <xf numFmtId="0" fontId="9" fillId="3" borderId="45" xfId="24" applyFont="1" applyFill="1" applyBorder="1" applyAlignment="1">
      <alignment horizontal="center" vertical="center"/>
    </xf>
    <xf numFmtId="0" fontId="0" fillId="0" borderId="51" xfId="0" applyBorder="1" applyAlignment="1">
      <alignment horizontal="center" vertical="center"/>
    </xf>
    <xf numFmtId="0" fontId="0" fillId="0" borderId="62" xfId="0" applyBorder="1" applyAlignment="1">
      <alignment vertical="center" wrapText="1"/>
    </xf>
    <xf numFmtId="49" fontId="1" fillId="3" borderId="0" xfId="24" applyNumberFormat="1" applyFont="1" applyFill="1" applyBorder="1" applyAlignment="1">
      <alignment horizontal="center"/>
    </xf>
    <xf numFmtId="0" fontId="23" fillId="3" borderId="0" xfId="24" applyNumberFormat="1" applyFont="1" applyFill="1" applyBorder="1" applyAlignment="1">
      <alignment horizontal="center"/>
    </xf>
    <xf numFmtId="49" fontId="20" fillId="3" borderId="0" xfId="24" applyNumberFormat="1" applyFont="1" applyFill="1" applyBorder="1" applyAlignment="1">
      <alignment horizontal="left"/>
    </xf>
    <xf numFmtId="0" fontId="6" fillId="3" borderId="8" xfId="24" applyFont="1" applyFill="1" applyBorder="1" applyAlignment="1">
      <alignment vertical="center"/>
    </xf>
    <xf numFmtId="0" fontId="6" fillId="3" borderId="28" xfId="24" applyFont="1" applyFill="1" applyBorder="1" applyAlignment="1">
      <alignment vertical="center"/>
    </xf>
    <xf numFmtId="0" fontId="6" fillId="3" borderId="47" xfId="24" applyFont="1" applyFill="1" applyBorder="1" applyAlignment="1">
      <alignment vertical="center"/>
    </xf>
    <xf numFmtId="0" fontId="1" fillId="6" borderId="3" xfId="0" applyFont="1" applyFill="1" applyBorder="1" applyAlignment="1">
      <alignment horizontal="left" vertical="center"/>
    </xf>
    <xf numFmtId="0" fontId="0" fillId="0" borderId="2" xfId="0" applyBorder="1" applyAlignment="1">
      <alignment horizontal="left" vertical="center"/>
    </xf>
    <xf numFmtId="0" fontId="1" fillId="6" borderId="42" xfId="0" applyFont="1" applyFill="1" applyBorder="1" applyAlignment="1">
      <alignment horizontal="left" vertical="center"/>
    </xf>
    <xf numFmtId="0" fontId="0" fillId="0" borderId="22" xfId="0" applyBorder="1" applyAlignment="1">
      <alignment horizontal="left" vertical="center"/>
    </xf>
    <xf numFmtId="3" fontId="6" fillId="2" borderId="8" xfId="24" applyNumberFormat="1" applyFont="1" applyFill="1" applyBorder="1" applyAlignment="1">
      <alignment horizontal="center" vertical="center"/>
    </xf>
    <xf numFmtId="3" fontId="0" fillId="2" borderId="28" xfId="0" applyNumberFormat="1" applyFont="1" applyFill="1" applyBorder="1" applyAlignment="1">
      <alignment horizontal="center" vertical="center"/>
    </xf>
    <xf numFmtId="3" fontId="0" fillId="2" borderId="61" xfId="0" applyNumberFormat="1" applyFont="1" applyFill="1" applyBorder="1" applyAlignment="1">
      <alignment horizontal="center" vertical="center"/>
    </xf>
    <xf numFmtId="3" fontId="0" fillId="7" borderId="42" xfId="0" applyNumberFormat="1" applyFont="1" applyFill="1" applyBorder="1" applyAlignment="1" applyProtection="1">
      <alignment horizontal="center" vertical="center"/>
      <protection locked="0"/>
    </xf>
    <xf numFmtId="3" fontId="0" fillId="0" borderId="62" xfId="0" applyNumberFormat="1" applyBorder="1" applyAlignment="1" applyProtection="1">
      <alignment horizontal="center" vertical="center"/>
      <protection locked="0"/>
    </xf>
    <xf numFmtId="3" fontId="0" fillId="7" borderId="31" xfId="0" applyNumberFormat="1" applyFont="1" applyFill="1" applyBorder="1" applyAlignment="1" applyProtection="1">
      <alignment horizontal="center" vertical="center"/>
      <protection locked="0"/>
    </xf>
    <xf numFmtId="3" fontId="0" fillId="0" borderId="31" xfId="0" applyNumberFormat="1" applyBorder="1" applyAlignment="1" applyProtection="1">
      <alignment horizontal="center" vertical="center"/>
      <protection locked="0"/>
    </xf>
    <xf numFmtId="0" fontId="6" fillId="2" borderId="32" xfId="24" applyFont="1" applyFill="1" applyBorder="1" applyAlignment="1" applyProtection="1">
      <alignment horizontal="left" vertical="center" wrapText="1"/>
      <protection locked="0"/>
    </xf>
    <xf numFmtId="0" fontId="0" fillId="0" borderId="31" xfId="0" applyBorder="1" applyAlignment="1" applyProtection="1">
      <alignment horizontal="left" vertical="center"/>
      <protection locked="0"/>
    </xf>
    <xf numFmtId="9" fontId="0" fillId="7" borderId="31" xfId="0" applyNumberFormat="1" applyFont="1" applyFill="1" applyBorder="1" applyAlignment="1" applyProtection="1">
      <alignment horizontal="center" vertical="center"/>
      <protection locked="0"/>
    </xf>
    <xf numFmtId="9" fontId="0" fillId="0" borderId="31" xfId="0" applyNumberFormat="1" applyBorder="1" applyAlignment="1" applyProtection="1">
      <alignment horizontal="center" vertical="center"/>
      <protection locked="0"/>
    </xf>
    <xf numFmtId="9" fontId="0" fillId="7" borderId="42" xfId="0" applyNumberFormat="1" applyFont="1" applyFill="1" applyBorder="1" applyAlignment="1" applyProtection="1">
      <alignment horizontal="center" vertical="center"/>
      <protection locked="0"/>
    </xf>
    <xf numFmtId="9" fontId="0" fillId="0" borderId="62" xfId="0" applyNumberFormat="1" applyBorder="1" applyAlignment="1" applyProtection="1">
      <alignment horizontal="center" vertical="center"/>
      <protection locked="0"/>
    </xf>
    <xf numFmtId="0" fontId="6" fillId="2" borderId="20" xfId="24" applyFont="1" applyFill="1" applyBorder="1" applyAlignment="1" applyProtection="1">
      <alignment horizontal="left" vertical="center" wrapText="1"/>
      <protection locked="0"/>
    </xf>
    <xf numFmtId="0" fontId="0" fillId="0" borderId="24"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9" fillId="3" borderId="0" xfId="24" applyFont="1" applyFill="1" applyBorder="1" applyAlignment="1">
      <alignment horizontal="left" vertical="center" wrapText="1"/>
    </xf>
    <xf numFmtId="0" fontId="0" fillId="0" borderId="0" xfId="0" applyFont="1" applyAlignment="1">
      <alignment horizontal="left" vertical="center"/>
    </xf>
    <xf numFmtId="0" fontId="1" fillId="6" borderId="31" xfId="0" applyFont="1" applyFill="1" applyBorder="1" applyAlignment="1">
      <alignment horizontal="left" vertical="center"/>
    </xf>
    <xf numFmtId="0" fontId="0" fillId="0" borderId="40" xfId="0" applyBorder="1" applyAlignment="1">
      <alignment horizontal="left" vertical="center"/>
    </xf>
    <xf numFmtId="0" fontId="6" fillId="2" borderId="17" xfId="24" applyFont="1" applyFill="1" applyBorder="1" applyAlignment="1" applyProtection="1">
      <alignment horizontal="left" vertical="center" wrapText="1"/>
      <protection locked="0"/>
    </xf>
    <xf numFmtId="0" fontId="0" fillId="0" borderId="3" xfId="0" applyBorder="1" applyAlignment="1" applyProtection="1">
      <alignment horizontal="left" vertical="center"/>
      <protection locked="0"/>
    </xf>
    <xf numFmtId="9" fontId="0" fillId="7" borderId="3" xfId="0" applyNumberFormat="1" applyFont="1" applyFill="1" applyBorder="1" applyAlignment="1" applyProtection="1">
      <alignment horizontal="center" vertical="center"/>
      <protection locked="0"/>
    </xf>
    <xf numFmtId="9" fontId="0" fillId="0" borderId="3" xfId="0" applyNumberFormat="1" applyBorder="1" applyAlignment="1" applyProtection="1">
      <alignment horizontal="center" vertical="center"/>
      <protection locked="0"/>
    </xf>
    <xf numFmtId="3" fontId="0" fillId="7" borderId="3" xfId="0" applyNumberFormat="1" applyFont="1" applyFill="1" applyBorder="1" applyAlignment="1" applyProtection="1">
      <alignment horizontal="center" vertical="center"/>
      <protection locked="0"/>
    </xf>
    <xf numFmtId="3" fontId="0" fillId="0" borderId="3" xfId="0" applyNumberFormat="1" applyBorder="1" applyAlignment="1" applyProtection="1">
      <alignment horizontal="center" vertical="center"/>
      <protection locked="0"/>
    </xf>
    <xf numFmtId="0" fontId="1" fillId="6" borderId="4" xfId="0" applyFont="1" applyFill="1" applyBorder="1" applyAlignment="1">
      <alignment horizontal="left" vertical="center"/>
    </xf>
    <xf numFmtId="0" fontId="0" fillId="0" borderId="10" xfId="0" applyBorder="1" applyAlignment="1">
      <alignment horizontal="left" vertical="center"/>
    </xf>
    <xf numFmtId="3" fontId="0" fillId="7" borderId="4" xfId="0" applyNumberFormat="1" applyFont="1" applyFill="1" applyBorder="1" applyAlignment="1" applyProtection="1">
      <alignment horizontal="center" vertical="center"/>
      <protection/>
    </xf>
    <xf numFmtId="3" fontId="0" fillId="0" borderId="4" xfId="0" applyNumberFormat="1" applyBorder="1" applyAlignment="1" applyProtection="1">
      <alignment horizontal="center" vertical="center"/>
      <protection/>
    </xf>
    <xf numFmtId="0" fontId="9" fillId="3" borderId="18" xfId="24" applyFont="1" applyFill="1" applyBorder="1" applyAlignment="1" applyProtection="1">
      <alignment horizontal="left" vertical="center" wrapText="1"/>
      <protection/>
    </xf>
    <xf numFmtId="0" fontId="12" fillId="6" borderId="4" xfId="0" applyFont="1" applyFill="1" applyBorder="1" applyAlignment="1" applyProtection="1">
      <alignment horizontal="left" vertical="center"/>
      <protection/>
    </xf>
    <xf numFmtId="9" fontId="0" fillId="6" borderId="4" xfId="0" applyNumberFormat="1" applyFont="1" applyFill="1" applyBorder="1" applyAlignment="1" applyProtection="1">
      <alignment horizontal="center" vertical="center"/>
      <protection/>
    </xf>
    <xf numFmtId="9" fontId="0" fillId="6" borderId="4" xfId="0" applyNumberFormat="1" applyFill="1" applyBorder="1" applyAlignment="1" applyProtection="1">
      <alignment horizontal="center" vertical="center"/>
      <protection/>
    </xf>
    <xf numFmtId="0" fontId="34" fillId="6" borderId="70" xfId="0" applyFont="1" applyFill="1" applyBorder="1" applyAlignment="1">
      <alignment/>
    </xf>
    <xf numFmtId="0" fontId="34" fillId="6" borderId="0" xfId="0" applyFont="1" applyFill="1" applyAlignment="1">
      <alignment/>
    </xf>
    <xf numFmtId="0" fontId="0" fillId="6" borderId="5" xfId="0" applyFill="1" applyBorder="1" applyAlignment="1">
      <alignment/>
    </xf>
    <xf numFmtId="0" fontId="0" fillId="0" borderId="72" xfId="0" applyBorder="1" applyAlignment="1">
      <alignment/>
    </xf>
    <xf numFmtId="0" fontId="12" fillId="6" borderId="43" xfId="0" applyFont="1" applyFill="1" applyBorder="1" applyAlignment="1">
      <alignment wrapText="1" shrinkToFit="1"/>
    </xf>
    <xf numFmtId="0" fontId="0" fillId="6" borderId="43" xfId="0" applyFill="1" applyBorder="1" applyAlignment="1">
      <alignment wrapText="1" shrinkToFit="1"/>
    </xf>
    <xf numFmtId="0" fontId="9" fillId="3" borderId="11" xfId="24" applyFont="1" applyFill="1" applyBorder="1" applyAlignment="1" applyProtection="1">
      <alignment vertical="center" wrapText="1"/>
      <protection/>
    </xf>
    <xf numFmtId="0" fontId="12" fillId="0" borderId="12"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9" fillId="6" borderId="27" xfId="0" applyFont="1" applyFill="1" applyBorder="1" applyAlignment="1" applyProtection="1">
      <alignment vertical="center"/>
      <protection/>
    </xf>
    <xf numFmtId="0" fontId="6" fillId="2" borderId="8" xfId="24" applyFont="1" applyFill="1" applyBorder="1" applyAlignment="1" applyProtection="1">
      <alignment horizontal="center"/>
      <protection locked="0"/>
    </xf>
    <xf numFmtId="0" fontId="0" fillId="7" borderId="61" xfId="0" applyFill="1" applyBorder="1" applyAlignment="1" applyProtection="1">
      <alignment horizontal="center"/>
      <protection locked="0"/>
    </xf>
    <xf numFmtId="0" fontId="32" fillId="3" borderId="0" xfId="24" applyFont="1" applyFill="1" applyBorder="1" applyAlignment="1" applyProtection="1">
      <alignment horizontal="left" vertical="center"/>
      <protection/>
    </xf>
    <xf numFmtId="0" fontId="23" fillId="0" borderId="0" xfId="0" applyFont="1" applyAlignment="1">
      <alignment vertical="center"/>
    </xf>
    <xf numFmtId="0" fontId="31" fillId="6" borderId="0" xfId="0" applyFont="1" applyFill="1" applyAlignment="1">
      <alignment/>
    </xf>
    <xf numFmtId="0" fontId="0" fillId="6" borderId="0" xfId="0" applyFill="1" applyAlignment="1">
      <alignment/>
    </xf>
    <xf numFmtId="3" fontId="0" fillId="0" borderId="42" xfId="0" applyNumberFormat="1" applyBorder="1" applyAlignment="1" applyProtection="1">
      <alignment horizontal="center" vertical="center"/>
      <protection locked="0"/>
    </xf>
    <xf numFmtId="3" fontId="0" fillId="0" borderId="22" xfId="0" applyNumberFormat="1" applyBorder="1" applyAlignment="1" applyProtection="1">
      <alignment horizontal="center" vertical="center"/>
      <protection locked="0"/>
    </xf>
    <xf numFmtId="0" fontId="0" fillId="6" borderId="23" xfId="0" applyFill="1" applyBorder="1" applyAlignment="1">
      <alignment/>
    </xf>
    <xf numFmtId="0" fontId="9" fillId="6" borderId="28" xfId="0" applyFont="1" applyFill="1" applyBorder="1" applyAlignment="1" applyProtection="1">
      <alignment vertical="center"/>
      <protection/>
    </xf>
    <xf numFmtId="0" fontId="32" fillId="3" borderId="0" xfId="24" applyFont="1" applyFill="1" applyBorder="1" applyAlignment="1" applyProtection="1">
      <alignment horizontal="left"/>
      <protection/>
    </xf>
    <xf numFmtId="0" fontId="23" fillId="0" borderId="0" xfId="0" applyFont="1" applyAlignment="1">
      <alignment horizontal="left"/>
    </xf>
    <xf numFmtId="0" fontId="9" fillId="3" borderId="79" xfId="24" applyFont="1" applyFill="1" applyBorder="1" applyAlignment="1" applyProtection="1">
      <alignment horizontal="left"/>
      <protection/>
    </xf>
    <xf numFmtId="0" fontId="12" fillId="0" borderId="70" xfId="0" applyFont="1" applyBorder="1" applyAlignment="1">
      <alignment horizontal="left"/>
    </xf>
    <xf numFmtId="0" fontId="12" fillId="0" borderId="80" xfId="0" applyFont="1" applyBorder="1" applyAlignment="1">
      <alignment horizontal="left"/>
    </xf>
    <xf numFmtId="0" fontId="9" fillId="3" borderId="3" xfId="24" applyFont="1" applyFill="1" applyBorder="1" applyAlignment="1" applyProtection="1">
      <alignment horizontal="center" vertical="center"/>
      <protection/>
    </xf>
    <xf numFmtId="0" fontId="12" fillId="0" borderId="3" xfId="0" applyFont="1" applyBorder="1" applyAlignment="1">
      <alignment horizontal="center" vertical="center"/>
    </xf>
    <xf numFmtId="0" fontId="6" fillId="2" borderId="30" xfId="24" applyFont="1" applyFill="1" applyBorder="1" applyAlignment="1" applyProtection="1">
      <alignment horizontal="center"/>
      <protection locked="0"/>
    </xf>
    <xf numFmtId="0" fontId="0" fillId="7" borderId="67" xfId="0" applyFill="1" applyBorder="1" applyAlignment="1" applyProtection="1">
      <alignment horizontal="center"/>
      <protection locked="0"/>
    </xf>
    <xf numFmtId="49" fontId="0" fillId="7" borderId="3" xfId="0" applyNumberFormat="1" applyFont="1" applyFill="1" applyBorder="1" applyAlignment="1" applyProtection="1">
      <alignment horizontal="center"/>
      <protection locked="0"/>
    </xf>
    <xf numFmtId="49" fontId="0" fillId="7" borderId="4" xfId="0" applyNumberFormat="1" applyFont="1" applyFill="1" applyBorder="1" applyAlignment="1" applyProtection="1">
      <alignment horizontal="center"/>
      <protection locked="0"/>
    </xf>
    <xf numFmtId="0" fontId="32" fillId="3" borderId="0" xfId="24" applyFont="1" applyFill="1" applyBorder="1" applyAlignment="1" applyProtection="1">
      <alignment/>
      <protection/>
    </xf>
    <xf numFmtId="0" fontId="23" fillId="0" borderId="0" xfId="0" applyFont="1" applyAlignment="1">
      <alignment/>
    </xf>
    <xf numFmtId="0" fontId="9" fillId="3" borderId="5" xfId="24" applyFont="1" applyFill="1" applyBorder="1" applyAlignment="1" applyProtection="1">
      <alignment/>
      <protection/>
    </xf>
    <xf numFmtId="0" fontId="12" fillId="0" borderId="26" xfId="0" applyFont="1" applyBorder="1" applyAlignment="1">
      <alignment/>
    </xf>
    <xf numFmtId="0" fontId="12" fillId="0" borderId="7" xfId="0" applyFont="1" applyBorder="1" applyAlignment="1">
      <alignment/>
    </xf>
    <xf numFmtId="0" fontId="12" fillId="6" borderId="3" xfId="0" applyFont="1" applyFill="1" applyBorder="1" applyAlignment="1" applyProtection="1">
      <alignment horizontal="center"/>
      <protection/>
    </xf>
    <xf numFmtId="0" fontId="12" fillId="6" borderId="37" xfId="0" applyFont="1" applyFill="1" applyBorder="1" applyAlignment="1">
      <alignment vertical="center" wrapText="1" shrinkToFit="1"/>
    </xf>
    <xf numFmtId="0" fontId="12" fillId="6" borderId="26" xfId="0" applyFont="1" applyFill="1" applyBorder="1" applyAlignment="1">
      <alignment vertical="center" wrapText="1" shrinkToFit="1"/>
    </xf>
    <xf numFmtId="0" fontId="12" fillId="6" borderId="72" xfId="0" applyFont="1" applyFill="1" applyBorder="1" applyAlignment="1">
      <alignment vertical="center" wrapText="1" shrinkToFit="1"/>
    </xf>
    <xf numFmtId="0" fontId="12" fillId="6" borderId="37" xfId="0" applyFont="1" applyFill="1" applyBorder="1" applyAlignment="1">
      <alignment horizontal="center" vertical="center"/>
    </xf>
    <xf numFmtId="0" fontId="12" fillId="6" borderId="7" xfId="0" applyFont="1" applyFill="1" applyBorder="1" applyAlignment="1">
      <alignment horizontal="center" vertical="center"/>
    </xf>
    <xf numFmtId="0" fontId="0" fillId="7" borderId="3" xfId="0" applyFill="1" applyBorder="1" applyAlignment="1" applyProtection="1">
      <alignment horizontal="left"/>
      <protection locked="0"/>
    </xf>
    <xf numFmtId="3" fontId="0" fillId="7" borderId="3" xfId="0" applyNumberFormat="1" applyFill="1" applyBorder="1" applyAlignment="1" applyProtection="1">
      <alignment horizontal="center"/>
      <protection locked="0"/>
    </xf>
    <xf numFmtId="3" fontId="0" fillId="7" borderId="2" xfId="0" applyNumberFormat="1" applyFill="1" applyBorder="1" applyAlignment="1" applyProtection="1">
      <alignment horizontal="center"/>
      <protection locked="0"/>
    </xf>
    <xf numFmtId="0" fontId="0" fillId="7" borderId="4" xfId="0" applyFill="1" applyBorder="1" applyAlignment="1" applyProtection="1">
      <alignment horizontal="left"/>
      <protection locked="0"/>
    </xf>
    <xf numFmtId="3" fontId="0" fillId="7" borderId="4" xfId="0" applyNumberFormat="1" applyFill="1" applyBorder="1" applyAlignment="1" applyProtection="1">
      <alignment horizontal="center"/>
      <protection locked="0"/>
    </xf>
    <xf numFmtId="3" fontId="0" fillId="7" borderId="10" xfId="0" applyNumberFormat="1" applyFill="1" applyBorder="1" applyAlignment="1" applyProtection="1">
      <alignment horizontal="center"/>
      <protection locked="0"/>
    </xf>
    <xf numFmtId="0" fontId="23" fillId="6" borderId="0" xfId="0" applyFont="1" applyFill="1" applyAlignment="1">
      <alignment vertical="top"/>
    </xf>
    <xf numFmtId="0" fontId="0" fillId="6" borderId="0" xfId="0" applyFont="1" applyFill="1" applyAlignment="1">
      <alignment vertical="top"/>
    </xf>
    <xf numFmtId="0" fontId="0" fillId="7" borderId="42" xfId="0" applyFont="1" applyFill="1" applyBorder="1" applyAlignment="1" applyProtection="1">
      <alignment horizontal="center"/>
      <protection locked="0"/>
    </xf>
    <xf numFmtId="0" fontId="0" fillId="7" borderId="62" xfId="0" applyFont="1" applyFill="1" applyBorder="1" applyAlignment="1" applyProtection="1">
      <alignment horizontal="center"/>
      <protection locked="0"/>
    </xf>
    <xf numFmtId="14" fontId="6" fillId="2" borderId="63" xfId="24" applyNumberFormat="1" applyFont="1" applyFill="1" applyBorder="1" applyAlignment="1" applyProtection="1">
      <alignment horizontal="center" wrapText="1"/>
      <protection locked="0"/>
    </xf>
    <xf numFmtId="0" fontId="0" fillId="7" borderId="21" xfId="0" applyFont="1" applyFill="1" applyBorder="1" applyAlignment="1" applyProtection="1">
      <alignment horizontal="center"/>
      <protection locked="0"/>
    </xf>
    <xf numFmtId="0" fontId="1" fillId="0" borderId="0" xfId="0" applyFont="1" applyAlignment="1">
      <alignment horizontal="left"/>
    </xf>
    <xf numFmtId="0" fontId="9" fillId="3" borderId="43" xfId="24" applyFont="1" applyFill="1" applyBorder="1" applyAlignment="1">
      <alignment wrapText="1"/>
    </xf>
    <xf numFmtId="0" fontId="9" fillId="3" borderId="5" xfId="24" applyFont="1" applyFill="1" applyBorder="1" applyAlignment="1">
      <alignment horizontal="center" vertical="center"/>
    </xf>
    <xf numFmtId="0" fontId="9" fillId="3" borderId="9" xfId="24" applyFont="1" applyFill="1" applyBorder="1" applyAlignment="1">
      <alignment horizontal="center"/>
    </xf>
    <xf numFmtId="0" fontId="9" fillId="3" borderId="37" xfId="24" applyFont="1" applyFill="1" applyBorder="1" applyAlignment="1">
      <alignment horizontal="center" vertical="center"/>
    </xf>
    <xf numFmtId="0" fontId="9" fillId="3" borderId="72" xfId="24" applyFont="1" applyFill="1" applyBorder="1" applyAlignment="1">
      <alignment horizontal="center" vertical="center"/>
    </xf>
    <xf numFmtId="0" fontId="9" fillId="3" borderId="30" xfId="24" applyFont="1" applyFill="1" applyBorder="1" applyAlignment="1">
      <alignment horizontal="center"/>
    </xf>
    <xf numFmtId="0" fontId="9" fillId="3" borderId="67" xfId="24" applyFont="1" applyFill="1" applyBorder="1" applyAlignment="1">
      <alignment horizontal="center"/>
    </xf>
    <xf numFmtId="0" fontId="9" fillId="3" borderId="6" xfId="24" applyFont="1" applyFill="1" applyBorder="1" applyAlignment="1">
      <alignment vertical="center"/>
    </xf>
    <xf numFmtId="0" fontId="6" fillId="2" borderId="30" xfId="24" applyFont="1" applyFill="1" applyBorder="1" applyAlignment="1" applyProtection="1">
      <alignment vertical="center"/>
      <protection locked="0"/>
    </xf>
    <xf numFmtId="3" fontId="6" fillId="2" borderId="30" xfId="24" applyNumberFormat="1" applyFont="1" applyFill="1" applyBorder="1" applyAlignment="1" applyProtection="1">
      <alignment vertical="center"/>
      <protection locked="0"/>
    </xf>
    <xf numFmtId="3" fontId="0" fillId="0" borderId="67" xfId="0" applyNumberFormat="1" applyBorder="1" applyAlignment="1" applyProtection="1">
      <alignment vertical="center"/>
      <protection locked="0"/>
    </xf>
    <xf numFmtId="3" fontId="6" fillId="2" borderId="8" xfId="24" applyNumberFormat="1" applyFont="1" applyFill="1" applyBorder="1" applyAlignment="1">
      <alignment horizontal="right" vertical="center"/>
    </xf>
    <xf numFmtId="3" fontId="0" fillId="0" borderId="61" xfId="0" applyNumberFormat="1" applyBorder="1" applyAlignment="1">
      <alignment horizontal="right" vertical="center"/>
    </xf>
    <xf numFmtId="3" fontId="9" fillId="3" borderId="8" xfId="24" applyNumberFormat="1" applyFont="1" applyFill="1" applyBorder="1" applyAlignment="1">
      <alignment horizontal="center" vertical="center"/>
    </xf>
    <xf numFmtId="3" fontId="9" fillId="3" borderId="61" xfId="24" applyNumberFormat="1" applyFont="1" applyFill="1" applyBorder="1" applyAlignment="1">
      <alignment horizontal="center" vertical="center"/>
    </xf>
    <xf numFmtId="3" fontId="6" fillId="2" borderId="30" xfId="24" applyNumberFormat="1" applyFont="1" applyFill="1" applyBorder="1" applyAlignment="1" applyProtection="1">
      <alignment vertical="center"/>
      <protection/>
    </xf>
    <xf numFmtId="3" fontId="0" fillId="0" borderId="67" xfId="0" applyNumberFormat="1" applyBorder="1" applyAlignment="1" applyProtection="1">
      <alignment vertical="center"/>
      <protection/>
    </xf>
    <xf numFmtId="0" fontId="9" fillId="3" borderId="37" xfId="24" applyFont="1" applyFill="1" applyBorder="1" applyAlignment="1">
      <alignment horizontal="center"/>
    </xf>
    <xf numFmtId="0" fontId="0" fillId="6" borderId="72" xfId="0" applyFill="1" applyBorder="1" applyAlignment="1">
      <alignment horizontal="center"/>
    </xf>
    <xf numFmtId="0" fontId="0" fillId="6" borderId="7" xfId="0" applyFill="1" applyBorder="1" applyAlignment="1">
      <alignment horizontal="center"/>
    </xf>
    <xf numFmtId="0" fontId="9" fillId="3" borderId="8" xfId="24" applyFont="1" applyFill="1" applyBorder="1" applyAlignment="1" applyProtection="1">
      <alignment/>
      <protection/>
    </xf>
    <xf numFmtId="0" fontId="0" fillId="0" borderId="47" xfId="0" applyBorder="1" applyAlignment="1" applyProtection="1">
      <alignment/>
      <protection/>
    </xf>
    <xf numFmtId="0" fontId="6" fillId="3" borderId="30" xfId="24" applyFont="1" applyFill="1" applyBorder="1" applyAlignment="1">
      <alignment/>
    </xf>
    <xf numFmtId="0" fontId="6" fillId="3" borderId="8" xfId="24" applyFont="1" applyFill="1" applyBorder="1" applyAlignment="1">
      <alignment/>
    </xf>
    <xf numFmtId="0" fontId="9" fillId="3" borderId="70" xfId="24" applyFont="1" applyFill="1" applyBorder="1" applyAlignment="1">
      <alignment/>
    </xf>
    <xf numFmtId="0" fontId="0" fillId="6" borderId="72" xfId="0" applyFill="1" applyBorder="1" applyAlignment="1">
      <alignment/>
    </xf>
    <xf numFmtId="0" fontId="9" fillId="3" borderId="37" xfId="24" applyFont="1" applyFill="1" applyBorder="1" applyAlignment="1">
      <alignment horizontal="center" vertical="center" wrapText="1"/>
    </xf>
    <xf numFmtId="0" fontId="0" fillId="0" borderId="72" xfId="0" applyBorder="1" applyAlignment="1">
      <alignment horizontal="center" vertical="center" wrapText="1"/>
    </xf>
    <xf numFmtId="0" fontId="0" fillId="0" borderId="67" xfId="0" applyBorder="1" applyAlignment="1">
      <alignment horizontal="center"/>
    </xf>
    <xf numFmtId="0" fontId="9" fillId="3" borderId="28" xfId="24" applyFont="1" applyFill="1" applyBorder="1" applyAlignment="1">
      <alignment vertical="center"/>
    </xf>
    <xf numFmtId="0" fontId="9" fillId="3" borderId="61" xfId="24" applyFont="1" applyFill="1" applyBorder="1" applyAlignment="1">
      <alignment vertical="center"/>
    </xf>
    <xf numFmtId="0" fontId="9" fillId="3" borderId="0" xfId="24" applyFont="1" applyFill="1" applyBorder="1" applyAlignment="1">
      <alignment horizontal="left"/>
    </xf>
    <xf numFmtId="0" fontId="12" fillId="0" borderId="0" xfId="0" applyFont="1" applyAlignment="1">
      <alignment horizontal="left"/>
    </xf>
    <xf numFmtId="0" fontId="9" fillId="3" borderId="61" xfId="24" applyFont="1" applyFill="1" applyBorder="1" applyAlignment="1" applyProtection="1">
      <alignment vertical="center" wrapText="1"/>
      <protection/>
    </xf>
    <xf numFmtId="3" fontId="0" fillId="7" borderId="67" xfId="0" applyNumberFormat="1" applyFill="1" applyBorder="1" applyAlignment="1" applyProtection="1">
      <alignment horizontal="center" vertical="center"/>
      <protection locked="0"/>
    </xf>
    <xf numFmtId="0" fontId="0" fillId="0" borderId="46" xfId="0" applyBorder="1" applyAlignment="1" applyProtection="1">
      <alignment/>
      <protection/>
    </xf>
    <xf numFmtId="3" fontId="0" fillId="7" borderId="61" xfId="0" applyNumberFormat="1" applyFill="1" applyBorder="1" applyAlignment="1" applyProtection="1">
      <alignment horizontal="center" vertical="center"/>
      <protection/>
    </xf>
    <xf numFmtId="0" fontId="9" fillId="3" borderId="63" xfId="24" applyFont="1" applyFill="1" applyBorder="1" applyAlignment="1">
      <alignment horizontal="left" vertical="center"/>
    </xf>
    <xf numFmtId="0" fontId="0" fillId="0" borderId="21" xfId="0" applyBorder="1" applyAlignment="1">
      <alignment horizontal="left" vertical="center"/>
    </xf>
    <xf numFmtId="3" fontId="0" fillId="7" borderId="67" xfId="0" applyNumberFormat="1" applyFill="1" applyBorder="1" applyAlignment="1" applyProtection="1">
      <alignment horizontal="center" vertical="center"/>
      <protection/>
    </xf>
    <xf numFmtId="0" fontId="9" fillId="3" borderId="0" xfId="24" applyFont="1" applyFill="1" applyBorder="1" applyAlignment="1">
      <alignment horizontal="right" vertical="center"/>
    </xf>
    <xf numFmtId="0" fontId="7" fillId="3" borderId="0" xfId="24" applyFont="1" applyFill="1" applyBorder="1" applyAlignment="1">
      <alignment vertical="center" wrapText="1" shrinkToFit="1"/>
    </xf>
    <xf numFmtId="0" fontId="0" fillId="0" borderId="0" xfId="0" applyAlignment="1">
      <alignment vertical="center" wrapText="1" shrinkToFit="1"/>
    </xf>
    <xf numFmtId="0" fontId="35" fillId="6" borderId="70" xfId="0" applyFont="1" applyFill="1" applyBorder="1" applyAlignment="1">
      <alignment/>
    </xf>
    <xf numFmtId="0" fontId="20" fillId="6" borderId="0" xfId="0" applyFont="1" applyFill="1" applyAlignment="1">
      <alignment vertical="top" wrapText="1"/>
    </xf>
    <xf numFmtId="0" fontId="0" fillId="6" borderId="0" xfId="0" applyFill="1" applyAlignment="1">
      <alignment vertical="top" wrapText="1"/>
    </xf>
    <xf numFmtId="0" fontId="0" fillId="6" borderId="67" xfId="0" applyFill="1" applyBorder="1" applyAlignment="1" applyProtection="1">
      <alignment horizontal="center"/>
      <protection/>
    </xf>
    <xf numFmtId="0" fontId="0" fillId="6" borderId="46" xfId="0" applyFill="1" applyBorder="1" applyAlignment="1" applyProtection="1">
      <alignment horizontal="center"/>
      <protection/>
    </xf>
    <xf numFmtId="0" fontId="23" fillId="6" borderId="0" xfId="0" applyFont="1" applyFill="1" applyAlignment="1">
      <alignment horizontal="center" wrapText="1"/>
    </xf>
    <xf numFmtId="0" fontId="23" fillId="0" borderId="0" xfId="0" applyFont="1" applyAlignment="1">
      <alignment horizontal="center" wrapText="1"/>
    </xf>
    <xf numFmtId="0" fontId="12" fillId="6" borderId="63" xfId="0" applyFont="1" applyFill="1" applyBorder="1" applyAlignment="1">
      <alignment horizontal="left" vertical="center"/>
    </xf>
    <xf numFmtId="0" fontId="12" fillId="6" borderId="21" xfId="0" applyFont="1" applyFill="1" applyBorder="1" applyAlignment="1">
      <alignment horizontal="left" vertical="center"/>
    </xf>
    <xf numFmtId="0" fontId="9" fillId="3" borderId="43" xfId="24" applyFont="1" applyFill="1" applyBorder="1" applyAlignment="1">
      <alignment horizontal="left"/>
    </xf>
    <xf numFmtId="0" fontId="0" fillId="0" borderId="43" xfId="0" applyBorder="1" applyAlignment="1">
      <alignment horizontal="left"/>
    </xf>
    <xf numFmtId="0" fontId="0" fillId="6" borderId="39" xfId="0" applyFill="1" applyBorder="1" applyAlignment="1">
      <alignment/>
    </xf>
    <xf numFmtId="0" fontId="0" fillId="6" borderId="45" xfId="0" applyFill="1" applyBorder="1" applyAlignment="1">
      <alignment/>
    </xf>
    <xf numFmtId="0" fontId="0" fillId="6" borderId="52" xfId="0" applyFill="1" applyBorder="1" applyAlignment="1">
      <alignment/>
    </xf>
    <xf numFmtId="0" fontId="9" fillId="3" borderId="63" xfId="24" applyFont="1" applyFill="1" applyBorder="1" applyAlignment="1">
      <alignment wrapText="1"/>
    </xf>
    <xf numFmtId="0" fontId="0" fillId="0" borderId="21" xfId="0" applyBorder="1" applyAlignment="1">
      <alignment wrapText="1"/>
    </xf>
    <xf numFmtId="0" fontId="9" fillId="3" borderId="21" xfId="24" applyFont="1" applyFill="1" applyBorder="1" applyAlignment="1">
      <alignment wrapText="1"/>
    </xf>
    <xf numFmtId="3" fontId="0" fillId="0" borderId="42" xfId="0" applyNumberFormat="1" applyFont="1" applyBorder="1" applyAlignment="1" applyProtection="1">
      <alignment horizontal="center"/>
      <protection locked="0"/>
    </xf>
    <xf numFmtId="3" fontId="0" fillId="0" borderId="24" xfId="0" applyNumberFormat="1" applyFont="1" applyBorder="1" applyAlignment="1" applyProtection="1">
      <alignment horizontal="center"/>
      <protection locked="0"/>
    </xf>
    <xf numFmtId="3" fontId="0" fillId="0" borderId="62" xfId="0" applyNumberFormat="1" applyFont="1" applyBorder="1" applyAlignment="1" applyProtection="1">
      <alignment horizontal="center"/>
      <protection locked="0"/>
    </xf>
    <xf numFmtId="3" fontId="0" fillId="0" borderId="22" xfId="0" applyNumberFormat="1" applyFont="1" applyBorder="1" applyAlignment="1" applyProtection="1">
      <alignment horizontal="center"/>
      <protection locked="0"/>
    </xf>
    <xf numFmtId="0" fontId="1" fillId="6" borderId="0" xfId="0" applyFont="1" applyFill="1" applyAlignment="1">
      <alignment vertical="center" wrapText="1" shrinkToFit="1"/>
    </xf>
    <xf numFmtId="0" fontId="9" fillId="6" borderId="27" xfId="0" applyFont="1" applyFill="1" applyBorder="1" applyAlignment="1" applyProtection="1">
      <alignment horizontal="left" vertical="center" wrapText="1"/>
      <protection/>
    </xf>
    <xf numFmtId="0" fontId="9" fillId="6" borderId="67" xfId="0" applyFont="1" applyFill="1" applyBorder="1" applyAlignment="1" applyProtection="1">
      <alignment horizontal="left" vertical="center" wrapText="1"/>
      <protection/>
    </xf>
    <xf numFmtId="0" fontId="6" fillId="3" borderId="79" xfId="24" applyFont="1" applyFill="1" applyBorder="1" applyAlignment="1">
      <alignment/>
    </xf>
    <xf numFmtId="0" fontId="0" fillId="0" borderId="71" xfId="0" applyBorder="1" applyAlignment="1">
      <alignment/>
    </xf>
    <xf numFmtId="0" fontId="0" fillId="0" borderId="39" xfId="0" applyBorder="1" applyAlignment="1">
      <alignment/>
    </xf>
    <xf numFmtId="0" fontId="9" fillId="3" borderId="37" xfId="24" applyFont="1" applyFill="1" applyBorder="1" applyAlignment="1">
      <alignment horizontal="center"/>
    </xf>
    <xf numFmtId="0" fontId="0" fillId="0" borderId="7" xfId="0" applyBorder="1" applyAlignment="1">
      <alignment horizontal="center"/>
    </xf>
    <xf numFmtId="0" fontId="7" fillId="3" borderId="0" xfId="24" applyFont="1" applyFill="1" applyBorder="1" applyAlignment="1" applyProtection="1">
      <alignment horizontal="left" vertical="center"/>
      <protection/>
    </xf>
    <xf numFmtId="0" fontId="0" fillId="0" borderId="0" xfId="0" applyBorder="1" applyAlignment="1">
      <alignment horizontal="left" vertical="center"/>
    </xf>
    <xf numFmtId="0" fontId="9" fillId="3" borderId="0" xfId="24" applyFont="1" applyFill="1" applyBorder="1" applyAlignment="1" applyProtection="1">
      <alignment horizontal="left" vertical="center" wrapText="1"/>
      <protection/>
    </xf>
    <xf numFmtId="0" fontId="0" fillId="6" borderId="38" xfId="0" applyFill="1" applyBorder="1" applyAlignment="1">
      <alignment vertical="center"/>
    </xf>
    <xf numFmtId="0" fontId="9" fillId="3" borderId="43" xfId="24" applyFont="1" applyFill="1" applyBorder="1" applyAlignment="1" applyProtection="1">
      <alignment horizontal="left" vertical="center" wrapText="1"/>
      <protection/>
    </xf>
    <xf numFmtId="0" fontId="0" fillId="6" borderId="43" xfId="0" applyFill="1" applyBorder="1" applyAlignment="1">
      <alignment vertical="center"/>
    </xf>
    <xf numFmtId="0" fontId="0" fillId="0" borderId="0" xfId="0" applyBorder="1" applyAlignment="1">
      <alignment horizontal="right" vertical="center"/>
    </xf>
    <xf numFmtId="49" fontId="1" fillId="3" borderId="0" xfId="24" applyNumberFormat="1" applyFont="1" applyFill="1" applyBorder="1" applyAlignment="1">
      <alignment horizontal="center"/>
    </xf>
    <xf numFmtId="49" fontId="0" fillId="3" borderId="0" xfId="0" applyNumberFormat="1" applyFont="1" applyFill="1" applyBorder="1" applyAlignment="1">
      <alignment horizontal="center"/>
    </xf>
    <xf numFmtId="0" fontId="9" fillId="6" borderId="29" xfId="0" applyFont="1" applyFill="1" applyBorder="1" applyAlignment="1" applyProtection="1">
      <alignment horizontal="left" vertical="center" wrapText="1"/>
      <protection/>
    </xf>
    <xf numFmtId="0" fontId="9" fillId="6" borderId="69" xfId="0" applyFont="1" applyFill="1" applyBorder="1" applyAlignment="1" applyProtection="1">
      <alignment horizontal="left" vertical="center" wrapText="1"/>
      <protection/>
    </xf>
    <xf numFmtId="49" fontId="20" fillId="3" borderId="0" xfId="24" applyNumberFormat="1" applyFont="1" applyFill="1" applyBorder="1" applyAlignment="1">
      <alignment horizontal="left"/>
    </xf>
    <xf numFmtId="49" fontId="20" fillId="3" borderId="0" xfId="0" applyNumberFormat="1" applyFont="1" applyFill="1" applyBorder="1" applyAlignment="1">
      <alignment horizontal="left"/>
    </xf>
    <xf numFmtId="2" fontId="23" fillId="3" borderId="0" xfId="24" applyNumberFormat="1" applyFont="1" applyFill="1" applyBorder="1" applyAlignment="1">
      <alignment horizontal="center"/>
    </xf>
    <xf numFmtId="2" fontId="23" fillId="3" borderId="0" xfId="0" applyNumberFormat="1" applyFont="1" applyFill="1" applyBorder="1" applyAlignment="1">
      <alignment horizontal="center"/>
    </xf>
    <xf numFmtId="0" fontId="9" fillId="6" borderId="24" xfId="0" applyFont="1" applyFill="1" applyBorder="1" applyAlignment="1" applyProtection="1">
      <alignment horizontal="left" vertical="center" wrapText="1"/>
      <protection/>
    </xf>
    <xf numFmtId="0" fontId="9" fillId="6" borderId="62" xfId="0" applyFont="1" applyFill="1" applyBorder="1" applyAlignment="1" applyProtection="1">
      <alignment horizontal="left" vertical="center" wrapText="1"/>
      <protection/>
    </xf>
    <xf numFmtId="0" fontId="19" fillId="3" borderId="0" xfId="24" applyFont="1" applyFill="1" applyBorder="1" applyAlignment="1" applyProtection="1">
      <alignment horizontal="center" vertical="center" wrapText="1"/>
      <protection/>
    </xf>
    <xf numFmtId="0" fontId="5" fillId="6" borderId="0" xfId="0" applyFont="1" applyFill="1" applyBorder="1" applyAlignment="1">
      <alignment horizontal="center" vertical="center"/>
    </xf>
    <xf numFmtId="0" fontId="8" fillId="3" borderId="24" xfId="24" applyFont="1" applyFill="1" applyBorder="1" applyAlignment="1" applyProtection="1">
      <alignment horizontal="left" vertical="center" wrapText="1"/>
      <protection/>
    </xf>
    <xf numFmtId="0" fontId="44" fillId="6" borderId="24" xfId="0" applyFont="1" applyFill="1" applyBorder="1" applyAlignment="1">
      <alignment horizontal="left" vertical="center"/>
    </xf>
    <xf numFmtId="0" fontId="51" fillId="6" borderId="0" xfId="0" applyFont="1" applyFill="1" applyAlignment="1">
      <alignment horizontal="center" vertical="center" wrapText="1" shrinkToFit="1"/>
    </xf>
    <xf numFmtId="0" fontId="51" fillId="0" borderId="0" xfId="0" applyFont="1" applyAlignment="1">
      <alignment horizontal="center" vertical="center" wrapText="1" shrinkToFit="1"/>
    </xf>
    <xf numFmtId="0" fontId="11" fillId="3" borderId="0" xfId="24" applyFont="1" applyFill="1" applyBorder="1" applyAlignment="1" applyProtection="1">
      <alignment horizontal="center" vertical="center"/>
      <protection/>
    </xf>
    <xf numFmtId="0" fontId="51" fillId="0" borderId="0" xfId="0" applyFont="1" applyBorder="1" applyAlignment="1">
      <alignment horizontal="center" vertical="center"/>
    </xf>
    <xf numFmtId="0" fontId="11" fillId="3" borderId="0" xfId="24" applyFont="1" applyFill="1" applyBorder="1" applyAlignment="1" applyProtection="1">
      <alignment horizontal="center" vertical="center" wrapText="1"/>
      <protection/>
    </xf>
    <xf numFmtId="0" fontId="51" fillId="6" borderId="0" xfId="0" applyFont="1" applyFill="1" applyBorder="1" applyAlignment="1">
      <alignment horizontal="center" vertical="center"/>
    </xf>
    <xf numFmtId="0" fontId="18" fillId="3" borderId="0" xfId="24" applyFont="1" applyFill="1" applyBorder="1" applyAlignment="1">
      <alignment horizontal="center" vertical="center" wrapText="1"/>
    </xf>
    <xf numFmtId="0" fontId="53" fillId="0" borderId="0" xfId="0" applyFont="1" applyAlignment="1">
      <alignment horizontal="center" vertical="center" wrapText="1"/>
    </xf>
    <xf numFmtId="0" fontId="0" fillId="7" borderId="0" xfId="0" applyFill="1" applyAlignment="1">
      <alignment/>
    </xf>
    <xf numFmtId="0" fontId="20" fillId="7" borderId="0" xfId="0" applyFont="1" applyFill="1" applyAlignment="1">
      <alignment horizontal="left"/>
    </xf>
    <xf numFmtId="49" fontId="1" fillId="7" borderId="0" xfId="0" applyNumberFormat="1" applyFont="1" applyFill="1" applyAlignment="1">
      <alignment horizontal="center"/>
    </xf>
    <xf numFmtId="0" fontId="0" fillId="7" borderId="0" xfId="0" applyFill="1" applyAlignment="1" applyProtection="1">
      <alignment/>
      <protection/>
    </xf>
    <xf numFmtId="0" fontId="23" fillId="7" borderId="0" xfId="0" applyFont="1" applyFill="1" applyAlignment="1">
      <alignment horizontal="center"/>
    </xf>
    <xf numFmtId="0" fontId="2" fillId="0" borderId="0" xfId="0" applyFont="1" applyAlignment="1">
      <alignment/>
    </xf>
    <xf numFmtId="0" fontId="9" fillId="2" borderId="3" xfId="24" applyFont="1" applyFill="1" applyBorder="1" applyAlignment="1">
      <alignment horizontal="center" vertical="center" wrapText="1"/>
    </xf>
    <xf numFmtId="0" fontId="0" fillId="7" borderId="3" xfId="0" applyFill="1" applyBorder="1" applyAlignment="1">
      <alignment horizontal="center" vertical="center" wrapText="1"/>
    </xf>
    <xf numFmtId="0" fontId="9" fillId="2" borderId="2" xfId="24" applyFont="1" applyFill="1" applyBorder="1" applyAlignment="1">
      <alignment horizontal="center" vertical="center" wrapText="1"/>
    </xf>
    <xf numFmtId="0" fontId="0" fillId="7" borderId="2" xfId="0" applyFill="1" applyBorder="1" applyAlignment="1">
      <alignment horizontal="center" vertical="center" wrapText="1"/>
    </xf>
    <xf numFmtId="0" fontId="9" fillId="2" borderId="0" xfId="24" applyFont="1" applyFill="1" applyBorder="1" applyAlignment="1" applyProtection="1">
      <alignment horizontal="right" vertical="center"/>
      <protection/>
    </xf>
    <xf numFmtId="0" fontId="0" fillId="7" borderId="0" xfId="0" applyFill="1" applyBorder="1" applyAlignment="1" applyProtection="1">
      <alignment horizontal="right" vertical="center"/>
      <protection/>
    </xf>
    <xf numFmtId="0" fontId="0" fillId="7" borderId="0" xfId="0" applyFill="1" applyAlignment="1" applyProtection="1">
      <alignment vertical="center"/>
      <protection/>
    </xf>
    <xf numFmtId="0" fontId="50" fillId="7" borderId="0" xfId="0" applyFont="1" applyFill="1" applyAlignment="1" applyProtection="1">
      <alignment horizontal="center"/>
      <protection/>
    </xf>
    <xf numFmtId="0" fontId="51" fillId="7" borderId="0" xfId="0" applyFont="1" applyFill="1" applyAlignment="1" applyProtection="1">
      <alignment/>
      <protection/>
    </xf>
    <xf numFmtId="0" fontId="51" fillId="7" borderId="35" xfId="0" applyFont="1" applyFill="1" applyBorder="1" applyAlignment="1" applyProtection="1">
      <alignment/>
      <protection/>
    </xf>
    <xf numFmtId="0" fontId="51" fillId="7" borderId="0" xfId="0" applyFont="1" applyFill="1" applyAlignment="1" applyProtection="1">
      <alignment horizontal="center"/>
      <protection/>
    </xf>
    <xf numFmtId="0" fontId="52" fillId="7" borderId="0" xfId="0" applyFont="1" applyFill="1" applyAlignment="1" applyProtection="1">
      <alignment horizontal="center"/>
      <protection/>
    </xf>
    <xf numFmtId="0" fontId="9" fillId="2" borderId="17" xfId="24" applyFont="1" applyFill="1" applyBorder="1" applyAlignment="1">
      <alignment horizontal="center" vertical="center"/>
    </xf>
    <xf numFmtId="0" fontId="6" fillId="2" borderId="4" xfId="24" applyFont="1" applyFill="1" applyBorder="1" applyAlignment="1">
      <alignment horizontal="left" vertical="center"/>
    </xf>
    <xf numFmtId="0" fontId="0" fillId="7" borderId="4" xfId="0" applyFill="1" applyBorder="1" applyAlignment="1">
      <alignment horizontal="left" vertical="center"/>
    </xf>
    <xf numFmtId="0" fontId="0" fillId="7" borderId="30" xfId="0" applyFill="1" applyBorder="1" applyAlignment="1" applyProtection="1">
      <alignment horizontal="center" vertical="center"/>
      <protection/>
    </xf>
    <xf numFmtId="0" fontId="0" fillId="7" borderId="67" xfId="0" applyFill="1" applyBorder="1" applyAlignment="1">
      <alignment/>
    </xf>
    <xf numFmtId="0" fontId="0" fillId="7" borderId="41" xfId="0" applyFill="1" applyBorder="1" applyAlignment="1">
      <alignment/>
    </xf>
    <xf numFmtId="0" fontId="50" fillId="7" borderId="0" xfId="0" applyFont="1" applyFill="1" applyAlignment="1">
      <alignment horizontal="center" vertical="center"/>
    </xf>
    <xf numFmtId="0" fontId="52" fillId="7" borderId="0" xfId="0" applyFont="1" applyFill="1" applyAlignment="1">
      <alignment horizontal="right" vertical="center"/>
    </xf>
    <xf numFmtId="0" fontId="52" fillId="7" borderId="41" xfId="0" applyFont="1" applyFill="1" applyBorder="1" applyAlignment="1">
      <alignment horizontal="right" vertical="center"/>
    </xf>
    <xf numFmtId="0" fontId="0" fillId="7" borderId="70" xfId="0" applyFill="1" applyBorder="1" applyAlignment="1">
      <alignment/>
    </xf>
    <xf numFmtId="0" fontId="44" fillId="7" borderId="0" xfId="0" applyFont="1" applyFill="1" applyAlignment="1">
      <alignment vertical="center"/>
    </xf>
    <xf numFmtId="0" fontId="44" fillId="7" borderId="0" xfId="0" applyFont="1" applyFill="1" applyAlignment="1">
      <alignment vertical="center" wrapText="1"/>
    </xf>
    <xf numFmtId="0" fontId="2" fillId="7" borderId="0" xfId="0" applyFont="1" applyFill="1" applyAlignment="1">
      <alignment/>
    </xf>
    <xf numFmtId="0" fontId="20" fillId="7" borderId="0" xfId="0" applyFont="1" applyFill="1" applyAlignment="1">
      <alignment/>
    </xf>
    <xf numFmtId="167" fontId="27" fillId="2" borderId="24" xfId="24" applyNumberFormat="1" applyFont="1" applyFill="1" applyBorder="1" applyAlignment="1">
      <alignment horizontal="left" wrapText="1"/>
    </xf>
    <xf numFmtId="0" fontId="28" fillId="0" borderId="24" xfId="0" applyFont="1" applyBorder="1" applyAlignment="1">
      <alignment horizontal="left" wrapText="1"/>
    </xf>
    <xf numFmtId="167" fontId="39" fillId="2" borderId="24" xfId="24" applyNumberFormat="1" applyFont="1" applyFill="1" applyBorder="1" applyAlignment="1">
      <alignment horizontal="left" wrapText="1"/>
    </xf>
    <xf numFmtId="0" fontId="2" fillId="0" borderId="24" xfId="0" applyFont="1" applyBorder="1" applyAlignment="1">
      <alignment horizontal="left" wrapText="1"/>
    </xf>
    <xf numFmtId="167" fontId="13" fillId="2" borderId="70" xfId="24" applyNumberFormat="1" applyFont="1" applyFill="1" applyBorder="1" applyAlignment="1">
      <alignment horizontal="center"/>
    </xf>
    <xf numFmtId="0" fontId="23" fillId="0" borderId="70" xfId="0" applyFont="1" applyBorder="1" applyAlignment="1">
      <alignment horizontal="center"/>
    </xf>
    <xf numFmtId="0" fontId="22" fillId="2" borderId="0" xfId="24" applyFont="1" applyFill="1" applyAlignment="1">
      <alignment horizontal="center"/>
    </xf>
    <xf numFmtId="0" fontId="6" fillId="2" borderId="0" xfId="24" applyFont="1" applyFill="1" applyAlignment="1">
      <alignment/>
    </xf>
    <xf numFmtId="0" fontId="19" fillId="2" borderId="0" xfId="24" applyFont="1" applyFill="1" applyAlignment="1">
      <alignment horizontal="left"/>
    </xf>
    <xf numFmtId="0" fontId="0" fillId="0" borderId="0" xfId="0" applyAlignment="1">
      <alignment horizontal="left"/>
    </xf>
    <xf numFmtId="0" fontId="6" fillId="2" borderId="43" xfId="24" applyFont="1" applyFill="1" applyBorder="1" applyAlignment="1">
      <alignment/>
    </xf>
    <xf numFmtId="167" fontId="13" fillId="2" borderId="0" xfId="24" applyNumberFormat="1" applyFont="1" applyFill="1" applyBorder="1" applyAlignment="1">
      <alignment horizontal="center"/>
    </xf>
    <xf numFmtId="0" fontId="23" fillId="0" borderId="0" xfId="0" applyFont="1" applyBorder="1" applyAlignment="1">
      <alignment horizontal="center"/>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CCCC"/>
      <rgbColor rgb="00FFFFFF"/>
      <rgbColor rgb="00FF0000"/>
      <rgbColor rgb="00660033"/>
      <rgbColor rgb="000000FF"/>
      <rgbColor rgb="00FFFF66"/>
      <rgbColor rgb="00FF00FF"/>
      <rgbColor rgb="0000FFFF"/>
      <rgbColor rgb="00800000"/>
      <rgbColor rgb="00008000"/>
      <rgbColor rgb="00000000"/>
      <rgbColor rgb="00808000"/>
      <rgbColor rgb="00800080"/>
      <rgbColor rgb="00008080"/>
      <rgbColor rgb="00C0C0C0"/>
      <rgbColor rgb="00808080"/>
      <rgbColor rgb="00CCFFCC"/>
      <rgbColor rgb="00802060"/>
      <rgbColor rgb="00CCECFF"/>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CC99"/>
      <rgbColor rgb="00A6CAF0"/>
      <rgbColor rgb="00CC9CCC"/>
      <rgbColor rgb="00CC99FF"/>
      <rgbColor rgb="00E3E3E3"/>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2"/>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3-priznani-k-dani-z-prijmu-fyzickych-osob.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8"/>
  <sheetViews>
    <sheetView tabSelected="1" workbookViewId="0" topLeftCell="A1">
      <selection activeCell="A13" sqref="A13:K13"/>
    </sheetView>
  </sheetViews>
  <sheetFormatPr defaultColWidth="9.140625" defaultRowHeight="12.75"/>
  <cols>
    <col min="12" max="12" width="9.140625" style="3" customWidth="1"/>
    <col min="13" max="13" width="90.7109375" style="3" customWidth="1"/>
    <col min="14" max="31" width="9.140625" style="3" customWidth="1"/>
  </cols>
  <sheetData>
    <row r="1" spans="1:13" ht="12.75" customHeight="1">
      <c r="A1" s="180"/>
      <c r="B1" s="180"/>
      <c r="C1" s="180"/>
      <c r="D1" s="180"/>
      <c r="E1" s="180"/>
      <c r="F1" s="180"/>
      <c r="G1" s="180"/>
      <c r="H1" s="180"/>
      <c r="I1" s="180"/>
      <c r="J1" s="180"/>
      <c r="K1" s="180"/>
      <c r="M1" s="342" t="s">
        <v>30</v>
      </c>
    </row>
    <row r="2" spans="1:13" ht="12.75" customHeight="1">
      <c r="A2" s="180"/>
      <c r="B2" s="180"/>
      <c r="C2" s="180"/>
      <c r="D2" s="180"/>
      <c r="E2" s="180"/>
      <c r="F2" s="180"/>
      <c r="G2" s="180"/>
      <c r="H2" s="180"/>
      <c r="I2" s="180"/>
      <c r="J2" s="180"/>
      <c r="K2" s="180"/>
      <c r="M2" s="342"/>
    </row>
    <row r="3" spans="1:13" ht="12.75" customHeight="1">
      <c r="A3" s="180"/>
      <c r="B3" s="180"/>
      <c r="C3" s="180"/>
      <c r="D3" s="180"/>
      <c r="E3" s="180"/>
      <c r="F3" s="180"/>
      <c r="G3" s="180"/>
      <c r="H3" s="180"/>
      <c r="I3" s="180"/>
      <c r="J3" s="180"/>
      <c r="K3" s="180"/>
      <c r="M3" s="342"/>
    </row>
    <row r="4" spans="1:13" ht="12.75">
      <c r="A4" s="180"/>
      <c r="B4" s="180"/>
      <c r="C4" s="180"/>
      <c r="D4" s="180"/>
      <c r="E4" s="180"/>
      <c r="F4" s="180"/>
      <c r="G4" s="180"/>
      <c r="H4" s="180"/>
      <c r="I4" s="180"/>
      <c r="J4" s="180"/>
      <c r="K4" s="180"/>
      <c r="M4" s="218" t="s">
        <v>31</v>
      </c>
    </row>
    <row r="5" spans="1:13" ht="12.75" customHeight="1">
      <c r="A5" s="180"/>
      <c r="B5" s="180"/>
      <c r="C5" s="180"/>
      <c r="D5" s="180"/>
      <c r="E5" s="180"/>
      <c r="F5" s="180"/>
      <c r="G5" s="180"/>
      <c r="H5" s="180"/>
      <c r="I5" s="180"/>
      <c r="J5" s="180"/>
      <c r="K5" s="180"/>
      <c r="M5" s="341" t="s">
        <v>496</v>
      </c>
    </row>
    <row r="6" spans="1:13" ht="12.75">
      <c r="A6" s="180"/>
      <c r="B6" s="180"/>
      <c r="C6" s="180"/>
      <c r="D6" s="180"/>
      <c r="E6" s="180"/>
      <c r="F6" s="180"/>
      <c r="G6" s="180"/>
      <c r="H6" s="180"/>
      <c r="I6" s="180"/>
      <c r="J6" s="180"/>
      <c r="K6" s="180"/>
      <c r="M6" s="341"/>
    </row>
    <row r="7" spans="1:13" ht="12.75">
      <c r="A7" s="180"/>
      <c r="B7" s="180"/>
      <c r="C7" s="180"/>
      <c r="D7" s="180"/>
      <c r="E7" s="180"/>
      <c r="F7" s="180"/>
      <c r="G7" s="180"/>
      <c r="H7" s="180"/>
      <c r="I7" s="180"/>
      <c r="J7" s="180"/>
      <c r="K7" s="180"/>
      <c r="M7" s="341"/>
    </row>
    <row r="8" spans="1:13" ht="12.75">
      <c r="A8" s="180"/>
      <c r="B8" s="180"/>
      <c r="C8" s="180"/>
      <c r="D8" s="180"/>
      <c r="E8" s="180"/>
      <c r="F8" s="180"/>
      <c r="G8" s="180"/>
      <c r="H8" s="180"/>
      <c r="I8" s="180"/>
      <c r="J8" s="180"/>
      <c r="K8" s="180"/>
      <c r="M8" s="341"/>
    </row>
    <row r="9" spans="1:13" ht="12.75">
      <c r="A9" s="180"/>
      <c r="B9" s="180"/>
      <c r="C9" s="180"/>
      <c r="D9" s="180"/>
      <c r="E9" s="180"/>
      <c r="F9" s="180"/>
      <c r="G9" s="180"/>
      <c r="H9" s="180"/>
      <c r="I9" s="180"/>
      <c r="J9" s="180"/>
      <c r="K9" s="180"/>
      <c r="M9" s="341"/>
    </row>
    <row r="10" spans="1:13" ht="12.75">
      <c r="A10" s="180"/>
      <c r="B10" s="180"/>
      <c r="C10" s="180"/>
      <c r="D10" s="180"/>
      <c r="E10" s="180"/>
      <c r="F10" s="180"/>
      <c r="G10" s="180"/>
      <c r="H10" s="180"/>
      <c r="I10" s="180"/>
      <c r="J10" s="180"/>
      <c r="K10" s="180"/>
      <c r="M10" s="341"/>
    </row>
    <row r="11" spans="1:11" ht="12.75">
      <c r="A11" s="180"/>
      <c r="B11" s="180"/>
      <c r="C11" s="180"/>
      <c r="D11" s="180"/>
      <c r="E11" s="180"/>
      <c r="F11" s="180"/>
      <c r="G11" s="180"/>
      <c r="H11" s="180"/>
      <c r="I11" s="180"/>
      <c r="J11" s="180"/>
      <c r="K11" s="180"/>
    </row>
    <row r="12" spans="1:13" ht="12.75">
      <c r="A12" s="180"/>
      <c r="B12" s="180"/>
      <c r="C12" s="180"/>
      <c r="D12" s="180"/>
      <c r="E12" s="180"/>
      <c r="F12" s="180"/>
      <c r="G12" s="180"/>
      <c r="H12" s="180"/>
      <c r="I12" s="180"/>
      <c r="J12" s="180"/>
      <c r="K12" s="180"/>
      <c r="M12" s="218" t="s">
        <v>32</v>
      </c>
    </row>
    <row r="13" spans="1:13" ht="60" customHeight="1">
      <c r="A13" s="339" t="s">
        <v>233</v>
      </c>
      <c r="B13" s="339"/>
      <c r="C13" s="339"/>
      <c r="D13" s="339"/>
      <c r="E13" s="339"/>
      <c r="F13" s="339"/>
      <c r="G13" s="339"/>
      <c r="H13" s="339"/>
      <c r="I13" s="339"/>
      <c r="J13" s="339"/>
      <c r="K13" s="339"/>
      <c r="M13" s="219" t="s">
        <v>33</v>
      </c>
    </row>
    <row r="14" spans="1:13" ht="18">
      <c r="A14" s="340" t="s">
        <v>277</v>
      </c>
      <c r="B14" s="340"/>
      <c r="C14" s="340"/>
      <c r="D14" s="340"/>
      <c r="E14" s="340"/>
      <c r="F14" s="340"/>
      <c r="G14" s="340"/>
      <c r="H14" s="340"/>
      <c r="I14" s="340"/>
      <c r="J14" s="340"/>
      <c r="K14" s="340"/>
      <c r="M14" s="218" t="s">
        <v>34</v>
      </c>
    </row>
    <row r="15" spans="1:13" ht="18" customHeight="1">
      <c r="A15" s="340" t="s">
        <v>276</v>
      </c>
      <c r="B15" s="340"/>
      <c r="C15" s="340"/>
      <c r="D15" s="340"/>
      <c r="E15" s="340"/>
      <c r="F15" s="340"/>
      <c r="G15" s="340"/>
      <c r="H15" s="340"/>
      <c r="I15" s="340"/>
      <c r="J15" s="340"/>
      <c r="K15" s="340"/>
      <c r="M15" s="341" t="s">
        <v>497</v>
      </c>
    </row>
    <row r="16" spans="1:13" ht="18">
      <c r="A16" s="338" t="s">
        <v>217</v>
      </c>
      <c r="B16" s="338"/>
      <c r="C16" s="338"/>
      <c r="D16" s="338"/>
      <c r="E16" s="338"/>
      <c r="F16" s="338"/>
      <c r="G16" s="338"/>
      <c r="H16" s="338"/>
      <c r="I16" s="338"/>
      <c r="J16" s="338"/>
      <c r="K16" s="338"/>
      <c r="M16" s="341"/>
    </row>
    <row r="17" spans="1:13" ht="36" customHeight="1">
      <c r="A17" s="346"/>
      <c r="B17" s="347"/>
      <c r="C17" s="347"/>
      <c r="D17" s="347"/>
      <c r="E17" s="347"/>
      <c r="F17" s="347"/>
      <c r="G17" s="347"/>
      <c r="H17" s="347"/>
      <c r="I17" s="347"/>
      <c r="J17" s="347"/>
      <c r="K17" s="347"/>
      <c r="M17" s="341"/>
    </row>
    <row r="18" spans="1:13" ht="36" customHeight="1">
      <c r="A18" s="349" t="s">
        <v>218</v>
      </c>
      <c r="B18" s="350"/>
      <c r="C18" s="350"/>
      <c r="D18" s="350"/>
      <c r="E18" s="350"/>
      <c r="F18" s="350"/>
      <c r="G18" s="350"/>
      <c r="H18" s="350"/>
      <c r="I18" s="350"/>
      <c r="J18" s="350"/>
      <c r="K18" s="350"/>
      <c r="M18" s="341"/>
    </row>
    <row r="19" spans="1:13" ht="24" customHeight="1">
      <c r="A19" s="348" t="s">
        <v>224</v>
      </c>
      <c r="B19" s="348"/>
      <c r="C19" s="348"/>
      <c r="D19" s="348"/>
      <c r="E19" s="348"/>
      <c r="F19" s="348"/>
      <c r="G19" s="348"/>
      <c r="H19" s="348"/>
      <c r="I19" s="348"/>
      <c r="J19" s="348"/>
      <c r="K19" s="348"/>
      <c r="M19" s="218" t="s">
        <v>35</v>
      </c>
    </row>
    <row r="20" spans="1:13" ht="24" customHeight="1">
      <c r="A20" s="348" t="s">
        <v>219</v>
      </c>
      <c r="B20" s="348"/>
      <c r="C20" s="348"/>
      <c r="D20" s="348"/>
      <c r="E20" s="348"/>
      <c r="F20" s="348"/>
      <c r="G20" s="348"/>
      <c r="H20" s="348"/>
      <c r="I20" s="348"/>
      <c r="J20" s="348"/>
      <c r="K20" s="348"/>
      <c r="M20" s="341" t="s">
        <v>0</v>
      </c>
    </row>
    <row r="21" spans="1:13" ht="24" customHeight="1">
      <c r="A21" s="348" t="s">
        <v>220</v>
      </c>
      <c r="B21" s="348"/>
      <c r="C21" s="348"/>
      <c r="D21" s="348"/>
      <c r="E21" s="348"/>
      <c r="F21" s="348"/>
      <c r="G21" s="348"/>
      <c r="H21" s="348"/>
      <c r="I21" s="348"/>
      <c r="J21" s="348"/>
      <c r="K21" s="348"/>
      <c r="M21" s="341"/>
    </row>
    <row r="22" spans="1:13" ht="24" customHeight="1">
      <c r="A22" s="348" t="s">
        <v>221</v>
      </c>
      <c r="B22" s="348"/>
      <c r="C22" s="348"/>
      <c r="D22" s="348"/>
      <c r="E22" s="348"/>
      <c r="F22" s="348"/>
      <c r="G22" s="348"/>
      <c r="H22" s="348"/>
      <c r="I22" s="348"/>
      <c r="J22" s="348"/>
      <c r="K22" s="348"/>
      <c r="M22" s="341"/>
    </row>
    <row r="23" spans="1:13" ht="24" customHeight="1">
      <c r="A23" s="348" t="s">
        <v>222</v>
      </c>
      <c r="B23" s="348"/>
      <c r="C23" s="348"/>
      <c r="D23" s="348"/>
      <c r="E23" s="348"/>
      <c r="F23" s="348"/>
      <c r="G23" s="348"/>
      <c r="H23" s="348"/>
      <c r="I23" s="348"/>
      <c r="J23" s="348"/>
      <c r="K23" s="348"/>
      <c r="M23" s="218" t="s">
        <v>1</v>
      </c>
    </row>
    <row r="24" spans="1:13" ht="48" customHeight="1">
      <c r="A24" s="180"/>
      <c r="B24" s="180"/>
      <c r="C24" s="180"/>
      <c r="D24" s="180"/>
      <c r="E24" s="180"/>
      <c r="F24" s="180"/>
      <c r="G24" s="180"/>
      <c r="H24" s="180"/>
      <c r="I24" s="180"/>
      <c r="J24" s="180"/>
      <c r="K24" s="180"/>
      <c r="M24" s="341" t="s">
        <v>2</v>
      </c>
    </row>
    <row r="25" spans="1:13" ht="39.75" customHeight="1">
      <c r="A25" s="343" t="s">
        <v>223</v>
      </c>
      <c r="B25" s="343"/>
      <c r="C25" s="343"/>
      <c r="D25" s="343"/>
      <c r="E25" s="343"/>
      <c r="F25" s="343"/>
      <c r="G25" s="343"/>
      <c r="H25" s="343"/>
      <c r="I25" s="343"/>
      <c r="J25" s="343"/>
      <c r="K25" s="343"/>
      <c r="M25" s="341"/>
    </row>
    <row r="26" spans="1:13" ht="18">
      <c r="A26" s="343"/>
      <c r="B26" s="343"/>
      <c r="C26" s="343"/>
      <c r="D26" s="343"/>
      <c r="E26" s="343"/>
      <c r="F26" s="343"/>
      <c r="G26" s="343"/>
      <c r="H26" s="343"/>
      <c r="I26" s="343"/>
      <c r="J26" s="343"/>
      <c r="K26" s="343"/>
      <c r="M26" s="220" t="s">
        <v>36</v>
      </c>
    </row>
    <row r="27" spans="1:13" ht="18">
      <c r="A27" s="343"/>
      <c r="B27" s="343"/>
      <c r="C27" s="343"/>
      <c r="D27" s="343"/>
      <c r="E27" s="343"/>
      <c r="F27" s="343"/>
      <c r="G27" s="343"/>
      <c r="H27" s="343"/>
      <c r="I27" s="343"/>
      <c r="J27" s="343"/>
      <c r="K27" s="343"/>
      <c r="M27" s="341" t="s">
        <v>37</v>
      </c>
    </row>
    <row r="28" spans="1:13" ht="12.75">
      <c r="A28" s="180"/>
      <c r="B28" s="180"/>
      <c r="C28" s="180"/>
      <c r="D28" s="180"/>
      <c r="E28" s="180"/>
      <c r="F28" s="180"/>
      <c r="G28" s="180"/>
      <c r="H28" s="180"/>
      <c r="I28" s="180"/>
      <c r="J28" s="180"/>
      <c r="K28" s="180"/>
      <c r="M28" s="341"/>
    </row>
    <row r="29" spans="1:13" ht="18">
      <c r="A29" s="343" t="s">
        <v>494</v>
      </c>
      <c r="B29" s="343"/>
      <c r="C29" s="343"/>
      <c r="D29" s="343"/>
      <c r="E29" s="343"/>
      <c r="F29" s="343"/>
      <c r="G29" s="343"/>
      <c r="H29" s="343"/>
      <c r="I29" s="343"/>
      <c r="J29" s="343"/>
      <c r="K29" s="343"/>
      <c r="M29" s="341"/>
    </row>
    <row r="30" spans="1:13" ht="15">
      <c r="A30" s="344" t="s">
        <v>215</v>
      </c>
      <c r="B30" s="345"/>
      <c r="C30" s="345"/>
      <c r="D30" s="345"/>
      <c r="E30" s="345"/>
      <c r="F30" s="345"/>
      <c r="G30" s="345"/>
      <c r="H30" s="345"/>
      <c r="I30" s="345"/>
      <c r="J30" s="345"/>
      <c r="K30" s="345"/>
      <c r="M30" s="341"/>
    </row>
    <row r="31" spans="1:13" ht="12.75">
      <c r="A31" s="180"/>
      <c r="B31" s="180"/>
      <c r="C31" s="180"/>
      <c r="D31" s="180"/>
      <c r="E31" s="180"/>
      <c r="F31" s="180"/>
      <c r="G31" s="180"/>
      <c r="H31" s="180"/>
      <c r="I31" s="180"/>
      <c r="J31" s="180"/>
      <c r="K31" s="180"/>
      <c r="M31" s="341"/>
    </row>
    <row r="32" spans="1:13" ht="12.75">
      <c r="A32" s="180"/>
      <c r="B32" s="180"/>
      <c r="C32" s="180"/>
      <c r="D32" s="180"/>
      <c r="E32" s="180"/>
      <c r="F32" s="180"/>
      <c r="G32" s="180"/>
      <c r="H32" s="180"/>
      <c r="I32" s="180"/>
      <c r="J32" s="180"/>
      <c r="K32" s="180"/>
      <c r="M32" s="341"/>
    </row>
    <row r="33" spans="1:13" ht="12.75">
      <c r="A33" s="180"/>
      <c r="B33" s="180"/>
      <c r="C33" s="180"/>
      <c r="D33" s="180"/>
      <c r="E33" s="180"/>
      <c r="F33" s="180"/>
      <c r="G33" s="180"/>
      <c r="H33" s="180"/>
      <c r="I33" s="180"/>
      <c r="J33" s="180"/>
      <c r="K33" s="180"/>
      <c r="M33" s="341"/>
    </row>
    <row r="34" spans="1:13" ht="12.75">
      <c r="A34" s="180"/>
      <c r="B34" s="180"/>
      <c r="C34" s="180"/>
      <c r="D34" s="180"/>
      <c r="E34" s="180"/>
      <c r="F34" s="180"/>
      <c r="G34" s="180"/>
      <c r="H34" s="180"/>
      <c r="I34" s="180"/>
      <c r="J34" s="180"/>
      <c r="K34" s="180"/>
      <c r="M34" s="341"/>
    </row>
    <row r="35" spans="1:13" ht="12.75">
      <c r="A35" s="180"/>
      <c r="B35" s="180"/>
      <c r="C35" s="180"/>
      <c r="D35" s="180"/>
      <c r="E35" s="180"/>
      <c r="F35" s="180"/>
      <c r="G35" s="180"/>
      <c r="H35" s="180"/>
      <c r="I35" s="180"/>
      <c r="J35" s="180"/>
      <c r="K35" s="180"/>
      <c r="M35" s="341"/>
    </row>
    <row r="36" spans="1:13" ht="12.75">
      <c r="A36" s="180"/>
      <c r="B36" s="180"/>
      <c r="C36" s="180"/>
      <c r="D36" s="180"/>
      <c r="E36" s="180"/>
      <c r="F36" s="180"/>
      <c r="G36" s="180"/>
      <c r="H36" s="180"/>
      <c r="I36" s="180"/>
      <c r="J36" s="180"/>
      <c r="K36" s="180"/>
      <c r="M36" s="341"/>
    </row>
    <row r="37" spans="1:13" ht="12.75">
      <c r="A37" s="180"/>
      <c r="B37" s="180"/>
      <c r="C37" s="180"/>
      <c r="D37" s="180"/>
      <c r="E37" s="180"/>
      <c r="F37" s="180"/>
      <c r="G37" s="180"/>
      <c r="H37" s="180"/>
      <c r="I37" s="180"/>
      <c r="J37" s="180"/>
      <c r="K37" s="180"/>
      <c r="M37" s="341"/>
    </row>
    <row r="38" spans="1:13" ht="12.75">
      <c r="A38" s="180"/>
      <c r="B38" s="180"/>
      <c r="C38" s="180"/>
      <c r="D38" s="180"/>
      <c r="E38" s="180"/>
      <c r="F38" s="180"/>
      <c r="G38" s="180"/>
      <c r="H38" s="180"/>
      <c r="I38" s="180"/>
      <c r="J38" s="180"/>
      <c r="K38" s="180"/>
      <c r="M38" s="341"/>
    </row>
    <row r="39" spans="1:13" ht="12.75">
      <c r="A39" s="180"/>
      <c r="B39" s="180"/>
      <c r="C39" s="180"/>
      <c r="D39" s="180"/>
      <c r="E39" s="180"/>
      <c r="F39" s="180"/>
      <c r="G39" s="180"/>
      <c r="H39" s="180"/>
      <c r="I39" s="180"/>
      <c r="J39" s="180"/>
      <c r="K39" s="180"/>
      <c r="M39" s="341"/>
    </row>
    <row r="40" spans="1:13" ht="12.75">
      <c r="A40" s="180"/>
      <c r="B40" s="180"/>
      <c r="C40" s="180"/>
      <c r="D40" s="180"/>
      <c r="E40" s="180"/>
      <c r="F40" s="180"/>
      <c r="G40" s="180"/>
      <c r="H40" s="180"/>
      <c r="I40" s="180"/>
      <c r="J40" s="180"/>
      <c r="K40" s="180"/>
      <c r="M40" s="341"/>
    </row>
    <row r="41" spans="1:13" ht="12.75">
      <c r="A41" s="180"/>
      <c r="B41" s="180"/>
      <c r="C41" s="180"/>
      <c r="D41" s="180"/>
      <c r="E41" s="180"/>
      <c r="F41" s="180"/>
      <c r="G41" s="180"/>
      <c r="H41" s="180"/>
      <c r="I41" s="180"/>
      <c r="J41" s="180"/>
      <c r="K41" s="180"/>
      <c r="M41" s="341"/>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row r="45" spans="1:11" ht="12.75">
      <c r="A45" s="3"/>
      <c r="B45" s="3"/>
      <c r="C45" s="3"/>
      <c r="D45" s="3"/>
      <c r="E45" s="3"/>
      <c r="F45" s="3"/>
      <c r="G45" s="3"/>
      <c r="H45" s="3"/>
      <c r="I45" s="3"/>
      <c r="J45" s="3"/>
      <c r="K45" s="3"/>
    </row>
    <row r="46" spans="1:11" ht="12.75">
      <c r="A46" s="3"/>
      <c r="B46" s="3"/>
      <c r="C46" s="3"/>
      <c r="D46" s="3"/>
      <c r="E46" s="3"/>
      <c r="F46" s="3"/>
      <c r="G46" s="3"/>
      <c r="H46" s="3"/>
      <c r="I46" s="3"/>
      <c r="J46" s="3"/>
      <c r="K46" s="3"/>
    </row>
    <row r="47" spans="1:11" ht="12.75">
      <c r="A47" s="3"/>
      <c r="B47" s="3"/>
      <c r="C47" s="3"/>
      <c r="D47" s="3"/>
      <c r="E47" s="3"/>
      <c r="F47" s="3"/>
      <c r="G47" s="3"/>
      <c r="H47" s="3"/>
      <c r="I47" s="3"/>
      <c r="J47" s="3"/>
      <c r="K47" s="3"/>
    </row>
    <row r="48" spans="1:11" ht="12.75">
      <c r="A48" s="3"/>
      <c r="B48" s="3"/>
      <c r="C48" s="3"/>
      <c r="D48" s="3"/>
      <c r="E48" s="3"/>
      <c r="F48" s="3"/>
      <c r="G48" s="3"/>
      <c r="H48" s="3"/>
      <c r="I48" s="3"/>
      <c r="J48" s="3"/>
      <c r="K48" s="3"/>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sheetData>
  <sheetProtection password="EF65" sheet="1" objects="1" scenarios="1"/>
  <mergeCells count="22">
    <mergeCell ref="A20:K20"/>
    <mergeCell ref="A21:K21"/>
    <mergeCell ref="A13:K13"/>
    <mergeCell ref="A14:K14"/>
    <mergeCell ref="A15:K15"/>
    <mergeCell ref="A16:K16"/>
    <mergeCell ref="A27:K27"/>
    <mergeCell ref="A29:K29"/>
    <mergeCell ref="A30:K30"/>
    <mergeCell ref="A17:K17"/>
    <mergeCell ref="A22:K22"/>
    <mergeCell ref="A23:K23"/>
    <mergeCell ref="A25:K25"/>
    <mergeCell ref="A26:K26"/>
    <mergeCell ref="A18:K18"/>
    <mergeCell ref="A19:K19"/>
    <mergeCell ref="M24:M25"/>
    <mergeCell ref="M27:M41"/>
    <mergeCell ref="M1:M3"/>
    <mergeCell ref="M5:M10"/>
    <mergeCell ref="M15:M18"/>
    <mergeCell ref="M20:M22"/>
  </mergeCells>
  <hyperlinks>
    <hyperlink ref="A30" r:id="rId1" display="http://business.center.cz/business/sablony/s3-priznani-k-dani-z-prijmu-fyzickych-osob.aspx"/>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A1:BG112"/>
  <sheetViews>
    <sheetView workbookViewId="0" topLeftCell="A1">
      <selection activeCell="D7" sqref="D7"/>
    </sheetView>
  </sheetViews>
  <sheetFormatPr defaultColWidth="9.140625" defaultRowHeight="12.75"/>
  <cols>
    <col min="1" max="1" width="4.003906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99" customWidth="1"/>
  </cols>
  <sheetData>
    <row r="1" spans="1:10" ht="18" customHeight="1" thickBot="1">
      <c r="A1" s="769" t="s">
        <v>163</v>
      </c>
      <c r="B1" s="770"/>
      <c r="C1" s="770"/>
      <c r="D1" s="770"/>
      <c r="E1" s="770"/>
      <c r="F1" s="770"/>
      <c r="G1" s="945" t="s">
        <v>356</v>
      </c>
      <c r="H1" s="390"/>
      <c r="I1" s="783">
        <f>DAP1!A7</f>
      </c>
      <c r="J1" s="627"/>
    </row>
    <row r="2" spans="1:10" ht="24" customHeight="1">
      <c r="A2" s="779" t="s">
        <v>294</v>
      </c>
      <c r="B2" s="779"/>
      <c r="C2" s="779"/>
      <c r="D2" s="779"/>
      <c r="E2" s="779"/>
      <c r="F2" s="779"/>
      <c r="G2" s="337"/>
      <c r="H2" s="865"/>
      <c r="I2" s="865"/>
      <c r="J2" s="865"/>
    </row>
    <row r="3" spans="1:10" ht="36" customHeight="1">
      <c r="A3" s="787" t="s">
        <v>6</v>
      </c>
      <c r="B3" s="788"/>
      <c r="C3" s="788"/>
      <c r="D3" s="788"/>
      <c r="E3" s="788"/>
      <c r="F3" s="788"/>
      <c r="G3" s="788"/>
      <c r="H3" s="788"/>
      <c r="I3" s="788"/>
      <c r="J3" s="788"/>
    </row>
    <row r="4" spans="1:10" ht="30" customHeight="1">
      <c r="A4" s="946" t="s">
        <v>3</v>
      </c>
      <c r="B4" s="947"/>
      <c r="C4" s="947"/>
      <c r="D4" s="947"/>
      <c r="E4" s="947"/>
      <c r="F4" s="947"/>
      <c r="G4" s="947"/>
      <c r="H4" s="947"/>
      <c r="I4" s="947"/>
      <c r="J4" s="947"/>
    </row>
    <row r="5" spans="1:10" ht="18" customHeight="1">
      <c r="A5" s="773" t="s">
        <v>274</v>
      </c>
      <c r="B5" s="774"/>
      <c r="C5" s="774"/>
      <c r="D5" s="774"/>
      <c r="E5" s="774"/>
      <c r="F5" s="774"/>
      <c r="G5" s="774"/>
      <c r="H5" s="774"/>
      <c r="I5" s="774"/>
      <c r="J5" s="774"/>
    </row>
    <row r="6" spans="1:10" ht="18" customHeight="1" thickBot="1">
      <c r="A6" s="936" t="s">
        <v>275</v>
      </c>
      <c r="B6" s="937"/>
      <c r="C6" s="937"/>
      <c r="D6" s="937"/>
      <c r="E6" s="937"/>
      <c r="F6" s="937"/>
      <c r="G6" s="937"/>
      <c r="H6" s="937"/>
      <c r="I6" s="937"/>
      <c r="J6" s="937"/>
    </row>
    <row r="7" spans="1:59" s="174" customFormat="1" ht="24" customHeight="1" thickBot="1">
      <c r="A7" s="942" t="s">
        <v>268</v>
      </c>
      <c r="B7" s="943"/>
      <c r="C7" s="943"/>
      <c r="D7" s="204"/>
      <c r="E7" s="205"/>
      <c r="F7" s="955" t="s">
        <v>4</v>
      </c>
      <c r="G7" s="956"/>
      <c r="H7" s="956"/>
      <c r="I7" s="956"/>
      <c r="J7" s="204"/>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row>
    <row r="8" spans="1:10" ht="18" customHeight="1" thickBot="1">
      <c r="A8" s="957"/>
      <c r="B8" s="958"/>
      <c r="C8" s="958"/>
      <c r="D8" s="958"/>
      <c r="E8" s="958"/>
      <c r="F8" s="958"/>
      <c r="G8" s="958"/>
      <c r="H8" s="958"/>
      <c r="I8" s="958"/>
      <c r="J8" s="958"/>
    </row>
    <row r="9" spans="1:10" ht="18" customHeight="1">
      <c r="A9" s="959"/>
      <c r="B9" s="960"/>
      <c r="C9" s="960"/>
      <c r="D9" s="960"/>
      <c r="E9" s="960"/>
      <c r="F9" s="961"/>
      <c r="G9" s="616" t="s">
        <v>92</v>
      </c>
      <c r="H9" s="951"/>
      <c r="I9" s="616" t="s">
        <v>103</v>
      </c>
      <c r="J9" s="952"/>
    </row>
    <row r="10" spans="1:10" ht="24" customHeight="1">
      <c r="A10" s="20">
        <v>201</v>
      </c>
      <c r="B10" s="564" t="s">
        <v>249</v>
      </c>
      <c r="C10" s="564"/>
      <c r="D10" s="564"/>
      <c r="E10" s="564"/>
      <c r="F10" s="578"/>
      <c r="G10" s="484">
        <v>0</v>
      </c>
      <c r="H10" s="939"/>
      <c r="I10" s="701"/>
      <c r="J10" s="940"/>
    </row>
    <row r="11" spans="1:10" ht="24" customHeight="1">
      <c r="A11" s="20">
        <v>202</v>
      </c>
      <c r="B11" s="564" t="s">
        <v>250</v>
      </c>
      <c r="C11" s="564"/>
      <c r="D11" s="564"/>
      <c r="E11" s="564"/>
      <c r="F11" s="578"/>
      <c r="G11" s="484">
        <f>+ROUND(G10*0.3,0)</f>
        <v>0</v>
      </c>
      <c r="H11" s="939"/>
      <c r="I11" s="701"/>
      <c r="J11" s="940"/>
    </row>
    <row r="12" spans="1:10" ht="27.75" customHeight="1">
      <c r="A12" s="20">
        <v>203</v>
      </c>
      <c r="B12" s="481" t="s">
        <v>5</v>
      </c>
      <c r="C12" s="481"/>
      <c r="D12" s="481"/>
      <c r="E12" s="481"/>
      <c r="F12" s="587"/>
      <c r="G12" s="549">
        <f>+G10-G11</f>
        <v>0</v>
      </c>
      <c r="H12" s="944"/>
      <c r="I12" s="701"/>
      <c r="J12" s="940"/>
    </row>
    <row r="13" spans="1:10" ht="36" customHeight="1">
      <c r="A13" s="20">
        <v>204</v>
      </c>
      <c r="B13" s="481" t="s">
        <v>456</v>
      </c>
      <c r="C13" s="481"/>
      <c r="D13" s="481"/>
      <c r="E13" s="481"/>
      <c r="F13" s="587"/>
      <c r="G13" s="484">
        <v>0</v>
      </c>
      <c r="H13" s="939"/>
      <c r="I13" s="701"/>
      <c r="J13" s="940"/>
    </row>
    <row r="14" spans="1:10" ht="36" customHeight="1">
      <c r="A14" s="20">
        <v>205</v>
      </c>
      <c r="B14" s="481" t="s">
        <v>457</v>
      </c>
      <c r="C14" s="481"/>
      <c r="D14" s="481"/>
      <c r="E14" s="481"/>
      <c r="F14" s="587"/>
      <c r="G14" s="484">
        <v>0</v>
      </c>
      <c r="H14" s="939"/>
      <c r="I14" s="701"/>
      <c r="J14" s="940"/>
    </row>
    <row r="15" spans="1:10" ht="27.75" customHeight="1" thickBot="1">
      <c r="A15" s="19">
        <v>206</v>
      </c>
      <c r="B15" s="537" t="s">
        <v>51</v>
      </c>
      <c r="C15" s="537"/>
      <c r="D15" s="537"/>
      <c r="E15" s="537"/>
      <c r="F15" s="938"/>
      <c r="G15" s="552">
        <f>IF(G10&gt;1000000,T("LIMIT"),+G12+G13-G14)</f>
        <v>0</v>
      </c>
      <c r="H15" s="941"/>
      <c r="I15" s="925"/>
      <c r="J15" s="926"/>
    </row>
    <row r="16" spans="1:10" ht="7.5" customHeight="1" thickBot="1">
      <c r="A16" s="773"/>
      <c r="B16" s="774"/>
      <c r="C16" s="774"/>
      <c r="D16" s="774"/>
      <c r="E16" s="774"/>
      <c r="F16" s="774"/>
      <c r="G16" s="774"/>
      <c r="H16" s="774"/>
      <c r="I16" s="774"/>
      <c r="J16" s="774"/>
    </row>
    <row r="17" spans="1:10" ht="24" customHeight="1" thickBot="1">
      <c r="A17" s="962" t="s">
        <v>269</v>
      </c>
      <c r="B17" s="963"/>
      <c r="C17" s="965">
        <v>0</v>
      </c>
      <c r="D17" s="966"/>
      <c r="E17" s="967"/>
      <c r="F17" s="964" t="s">
        <v>270</v>
      </c>
      <c r="G17" s="963"/>
      <c r="H17" s="965">
        <v>0</v>
      </c>
      <c r="I17" s="966"/>
      <c r="J17" s="968"/>
    </row>
    <row r="18" spans="1:10" ht="15.75" customHeight="1">
      <c r="A18" s="773"/>
      <c r="B18" s="774"/>
      <c r="C18" s="774"/>
      <c r="D18" s="774"/>
      <c r="E18" s="774"/>
      <c r="F18" s="774"/>
      <c r="G18" s="774"/>
      <c r="H18" s="774"/>
      <c r="I18" s="774"/>
      <c r="J18" s="774"/>
    </row>
    <row r="19" spans="1:10" ht="15.75" customHeight="1">
      <c r="A19" s="773" t="s">
        <v>301</v>
      </c>
      <c r="B19" s="774"/>
      <c r="C19" s="774"/>
      <c r="D19" s="774"/>
      <c r="E19" s="774"/>
      <c r="F19" s="774"/>
      <c r="G19" s="774"/>
      <c r="H19" s="774"/>
      <c r="I19" s="774"/>
      <c r="J19" s="774"/>
    </row>
    <row r="20" spans="1:10" ht="15.75" customHeight="1" thickBot="1">
      <c r="A20" s="936" t="s">
        <v>251</v>
      </c>
      <c r="B20" s="937"/>
      <c r="C20" s="937"/>
      <c r="D20" s="937"/>
      <c r="E20" s="937"/>
      <c r="F20" s="937"/>
      <c r="G20" s="937"/>
      <c r="H20" s="937"/>
      <c r="I20" s="937"/>
      <c r="J20" s="937"/>
    </row>
    <row r="21" spans="1:10" ht="24" customHeight="1">
      <c r="A21" s="906" t="s">
        <v>95</v>
      </c>
      <c r="B21" s="504"/>
      <c r="C21" s="852"/>
      <c r="D21" s="908" t="s">
        <v>89</v>
      </c>
      <c r="E21" s="909"/>
      <c r="F21" s="908" t="s">
        <v>90</v>
      </c>
      <c r="G21" s="909"/>
      <c r="H21" s="931" t="s">
        <v>302</v>
      </c>
      <c r="I21" s="932"/>
      <c r="J21" s="153" t="s">
        <v>12</v>
      </c>
    </row>
    <row r="22" spans="1:10" ht="12.75">
      <c r="A22" s="907">
        <v>1</v>
      </c>
      <c r="B22" s="365"/>
      <c r="C22" s="565"/>
      <c r="D22" s="910">
        <v>2</v>
      </c>
      <c r="E22" s="911"/>
      <c r="F22" s="910">
        <v>3</v>
      </c>
      <c r="G22" s="911"/>
      <c r="H22" s="910">
        <v>4</v>
      </c>
      <c r="I22" s="933"/>
      <c r="J22" s="8">
        <v>5</v>
      </c>
    </row>
    <row r="23" spans="1:10" ht="24" customHeight="1">
      <c r="A23" s="20">
        <v>1</v>
      </c>
      <c r="B23" s="913"/>
      <c r="C23" s="372"/>
      <c r="D23" s="914">
        <v>0</v>
      </c>
      <c r="E23" s="915"/>
      <c r="F23" s="914">
        <v>0</v>
      </c>
      <c r="G23" s="915"/>
      <c r="H23" s="920">
        <f>+MAX(0,D23-F23)</f>
        <v>0</v>
      </c>
      <c r="I23" s="921"/>
      <c r="J23" s="129"/>
    </row>
    <row r="24" spans="1:10" ht="24" customHeight="1">
      <c r="A24" s="20">
        <v>2</v>
      </c>
      <c r="B24" s="913"/>
      <c r="C24" s="372"/>
      <c r="D24" s="914">
        <v>0</v>
      </c>
      <c r="E24" s="915"/>
      <c r="F24" s="914">
        <v>0</v>
      </c>
      <c r="G24" s="915"/>
      <c r="H24" s="920">
        <f>+MAX(0,D24-F24)</f>
        <v>0</v>
      </c>
      <c r="I24" s="921"/>
      <c r="J24" s="129"/>
    </row>
    <row r="25" spans="1:10" ht="24" customHeight="1">
      <c r="A25" s="20">
        <v>3</v>
      </c>
      <c r="B25" s="913"/>
      <c r="C25" s="372"/>
      <c r="D25" s="914">
        <v>0</v>
      </c>
      <c r="E25" s="915"/>
      <c r="F25" s="914">
        <v>0</v>
      </c>
      <c r="G25" s="915"/>
      <c r="H25" s="920">
        <f>+MAX(0,D25-F25)</f>
        <v>0</v>
      </c>
      <c r="I25" s="921"/>
      <c r="J25" s="129"/>
    </row>
    <row r="26" spans="1:10" ht="24" customHeight="1">
      <c r="A26" s="20">
        <v>4</v>
      </c>
      <c r="B26" s="913"/>
      <c r="C26" s="372"/>
      <c r="D26" s="914">
        <v>0</v>
      </c>
      <c r="E26" s="915"/>
      <c r="F26" s="914">
        <v>0</v>
      </c>
      <c r="G26" s="915"/>
      <c r="H26" s="920">
        <f>+MAX(0,D26-F26)</f>
        <v>0</v>
      </c>
      <c r="I26" s="921"/>
      <c r="J26" s="129"/>
    </row>
    <row r="27" spans="1:10" ht="24" customHeight="1" thickBot="1">
      <c r="A27" s="912" t="s">
        <v>46</v>
      </c>
      <c r="B27" s="575"/>
      <c r="C27" s="512"/>
      <c r="D27" s="918"/>
      <c r="E27" s="919"/>
      <c r="F27" s="918"/>
      <c r="G27" s="919"/>
      <c r="H27" s="916">
        <f>SUM(H23:H26)</f>
        <v>0</v>
      </c>
      <c r="I27" s="917"/>
      <c r="J27" s="21" t="s">
        <v>82</v>
      </c>
    </row>
    <row r="28" spans="1:10" ht="15.75" customHeight="1" thickBot="1">
      <c r="A28" s="929"/>
      <c r="B28" s="387"/>
      <c r="C28" s="387"/>
      <c r="D28" s="387"/>
      <c r="E28" s="387"/>
      <c r="F28" s="387"/>
      <c r="G28" s="387"/>
      <c r="H28" s="387"/>
      <c r="I28" s="387"/>
      <c r="J28" s="387"/>
    </row>
    <row r="29" spans="1:10" ht="15.75" customHeight="1">
      <c r="A29" s="851"/>
      <c r="B29" s="556"/>
      <c r="C29" s="556"/>
      <c r="D29" s="556"/>
      <c r="E29" s="556"/>
      <c r="F29" s="930"/>
      <c r="G29" s="922" t="s">
        <v>92</v>
      </c>
      <c r="H29" s="923"/>
      <c r="I29" s="922" t="s">
        <v>103</v>
      </c>
      <c r="J29" s="924"/>
    </row>
    <row r="30" spans="1:10" ht="24" customHeight="1">
      <c r="A30" s="20">
        <v>207</v>
      </c>
      <c r="B30" s="761" t="s">
        <v>401</v>
      </c>
      <c r="C30" s="761"/>
      <c r="D30" s="761"/>
      <c r="E30" s="761"/>
      <c r="F30" s="762"/>
      <c r="G30" s="793">
        <f>+SUM(D23:E26)</f>
        <v>0</v>
      </c>
      <c r="H30" s="551"/>
      <c r="I30" s="927"/>
      <c r="J30" s="488"/>
    </row>
    <row r="31" spans="1:10" ht="24" customHeight="1">
      <c r="A31" s="20">
        <v>208</v>
      </c>
      <c r="B31" s="761" t="s">
        <v>303</v>
      </c>
      <c r="C31" s="761"/>
      <c r="D31" s="761"/>
      <c r="E31" s="761"/>
      <c r="F31" s="762"/>
      <c r="G31" s="793">
        <f>+G30-H27</f>
        <v>0</v>
      </c>
      <c r="H31" s="551"/>
      <c r="I31" s="927"/>
      <c r="J31" s="488"/>
    </row>
    <row r="32" spans="1:59" s="115" customFormat="1" ht="24" customHeight="1" thickBot="1">
      <c r="A32" s="19">
        <v>209</v>
      </c>
      <c r="B32" s="934" t="s">
        <v>52</v>
      </c>
      <c r="C32" s="934"/>
      <c r="D32" s="934"/>
      <c r="E32" s="934"/>
      <c r="F32" s="935"/>
      <c r="G32" s="815">
        <f>IF(G30&gt;1000000,T("LIMIT"),+G30-G31)</f>
        <v>0</v>
      </c>
      <c r="H32" s="554"/>
      <c r="I32" s="928"/>
      <c r="J32" s="491"/>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row>
    <row r="33" spans="1:10" ht="10.5" customHeight="1">
      <c r="A33" s="948" t="s">
        <v>7</v>
      </c>
      <c r="B33" s="796"/>
      <c r="C33" s="796"/>
      <c r="D33" s="796"/>
      <c r="E33" s="796"/>
      <c r="F33" s="796"/>
      <c r="G33" s="796"/>
      <c r="H33" s="796"/>
      <c r="I33" s="796"/>
      <c r="J33" s="796"/>
    </row>
    <row r="34" spans="1:10" ht="30" customHeight="1">
      <c r="A34" s="949" t="s">
        <v>190</v>
      </c>
      <c r="B34" s="950"/>
      <c r="C34" s="950"/>
      <c r="D34" s="950"/>
      <c r="E34" s="950"/>
      <c r="F34" s="950"/>
      <c r="G34" s="950"/>
      <c r="H34" s="950"/>
      <c r="I34" s="950"/>
      <c r="J34" s="950"/>
    </row>
    <row r="35" spans="1:10" ht="12.75" customHeight="1">
      <c r="A35" s="953" t="str">
        <f>+DAP1!A44</f>
        <v>Formulář zpracovala ASPEKT HM, daňová, účetní a auditorská kancelář, www.danovapriznani.cz, business.center.cz</v>
      </c>
      <c r="B35" s="954"/>
      <c r="C35" s="954"/>
      <c r="D35" s="954"/>
      <c r="E35" s="954"/>
      <c r="F35" s="954"/>
      <c r="G35" s="954"/>
      <c r="H35" s="954"/>
      <c r="I35" s="954"/>
      <c r="J35" s="954"/>
    </row>
    <row r="36" spans="1:10" ht="12.75" customHeight="1">
      <c r="A36" s="807" t="s">
        <v>295</v>
      </c>
      <c r="B36" s="807"/>
      <c r="C36" s="807"/>
      <c r="D36" s="807"/>
      <c r="E36" s="807"/>
      <c r="F36" s="807"/>
      <c r="G36" s="807"/>
      <c r="H36" s="807"/>
      <c r="I36" s="807"/>
      <c r="J36" s="807"/>
    </row>
    <row r="37" spans="1:10" ht="12" customHeight="1">
      <c r="A37" s="805" t="s">
        <v>316</v>
      </c>
      <c r="B37" s="805"/>
      <c r="C37" s="805"/>
      <c r="D37" s="805"/>
      <c r="E37" s="805"/>
      <c r="F37" s="805"/>
      <c r="G37" s="805"/>
      <c r="H37" s="337"/>
      <c r="I37" s="337"/>
      <c r="J37" s="337"/>
    </row>
    <row r="38" spans="1:10" ht="12.75">
      <c r="A38" s="99"/>
      <c r="B38" s="99"/>
      <c r="C38" s="99"/>
      <c r="D38" s="99"/>
      <c r="E38" s="99"/>
      <c r="F38" s="99"/>
      <c r="G38" s="99"/>
      <c r="H38" s="99"/>
      <c r="I38" s="99"/>
      <c r="J38" s="99"/>
    </row>
    <row r="39" spans="1:10" ht="12.75">
      <c r="A39" s="99"/>
      <c r="B39" s="99"/>
      <c r="C39" s="99"/>
      <c r="D39" s="99"/>
      <c r="E39" s="99"/>
      <c r="F39" s="99"/>
      <c r="G39" s="99"/>
      <c r="H39" s="99"/>
      <c r="I39" s="99"/>
      <c r="J39" s="99"/>
    </row>
    <row r="40" spans="1:10" ht="12.75">
      <c r="A40" s="99"/>
      <c r="B40" s="99"/>
      <c r="C40" s="99"/>
      <c r="D40" s="99"/>
      <c r="E40" s="99"/>
      <c r="F40" s="99"/>
      <c r="G40" s="99"/>
      <c r="H40" s="99"/>
      <c r="I40" s="99"/>
      <c r="J40" s="99"/>
    </row>
    <row r="41" spans="1:10" ht="12.75">
      <c r="A41" s="99"/>
      <c r="B41" s="99"/>
      <c r="C41" s="99"/>
      <c r="D41" s="99"/>
      <c r="E41" s="99"/>
      <c r="F41" s="99"/>
      <c r="G41" s="99"/>
      <c r="H41" s="99"/>
      <c r="I41" s="99"/>
      <c r="J41" s="99"/>
    </row>
    <row r="42" spans="1:10" ht="12.75">
      <c r="A42" s="99"/>
      <c r="B42" s="99"/>
      <c r="C42" s="99"/>
      <c r="D42" s="99"/>
      <c r="E42" s="99"/>
      <c r="F42" s="99"/>
      <c r="G42" s="99"/>
      <c r="H42" s="99"/>
      <c r="I42" s="99"/>
      <c r="J42" s="99"/>
    </row>
    <row r="43" spans="1:10" ht="12.75">
      <c r="A43" s="99"/>
      <c r="B43" s="99"/>
      <c r="C43" s="99"/>
      <c r="D43" s="99"/>
      <c r="E43" s="99"/>
      <c r="F43" s="99"/>
      <c r="G43" s="99"/>
      <c r="H43" s="99"/>
      <c r="I43" s="99"/>
      <c r="J43" s="99"/>
    </row>
    <row r="44" spans="1:10" ht="12.75">
      <c r="A44" s="99"/>
      <c r="B44" s="99"/>
      <c r="C44" s="99"/>
      <c r="D44" s="99"/>
      <c r="E44" s="99"/>
      <c r="F44" s="99"/>
      <c r="G44" s="99"/>
      <c r="H44" s="99"/>
      <c r="I44" s="99"/>
      <c r="J44" s="99"/>
    </row>
    <row r="45" spans="1:10" ht="12.75">
      <c r="A45" s="99"/>
      <c r="B45" s="99"/>
      <c r="C45" s="99"/>
      <c r="D45" s="99"/>
      <c r="E45" s="99"/>
      <c r="F45" s="99"/>
      <c r="G45" s="99"/>
      <c r="H45" s="99"/>
      <c r="I45" s="99"/>
      <c r="J45" s="99"/>
    </row>
    <row r="46" spans="1:10" ht="12.75">
      <c r="A46" s="99"/>
      <c r="B46" s="99"/>
      <c r="C46" s="99"/>
      <c r="D46" s="99"/>
      <c r="E46" s="99"/>
      <c r="F46" s="99"/>
      <c r="G46" s="99"/>
      <c r="H46" s="99"/>
      <c r="I46" s="99"/>
      <c r="J46" s="99"/>
    </row>
    <row r="47" spans="1:10" ht="12.75">
      <c r="A47" s="99"/>
      <c r="B47" s="99"/>
      <c r="C47" s="99"/>
      <c r="D47" s="99"/>
      <c r="E47" s="99"/>
      <c r="F47" s="99"/>
      <c r="G47" s="99"/>
      <c r="H47" s="99"/>
      <c r="I47" s="99"/>
      <c r="J47" s="99"/>
    </row>
    <row r="48" spans="1:10" ht="12.75">
      <c r="A48" s="99"/>
      <c r="B48" s="99"/>
      <c r="C48" s="99"/>
      <c r="D48" s="99"/>
      <c r="E48" s="99"/>
      <c r="F48" s="99"/>
      <c r="G48" s="99"/>
      <c r="H48" s="99"/>
      <c r="I48" s="99"/>
      <c r="J48" s="99"/>
    </row>
    <row r="49" spans="1:10" ht="12.75">
      <c r="A49" s="99"/>
      <c r="B49" s="99"/>
      <c r="C49" s="99"/>
      <c r="D49" s="99"/>
      <c r="E49" s="99"/>
      <c r="F49" s="99"/>
      <c r="G49" s="99"/>
      <c r="H49" s="99"/>
      <c r="I49" s="99"/>
      <c r="J49" s="99"/>
    </row>
    <row r="50" spans="1:10" ht="12.75">
      <c r="A50" s="99"/>
      <c r="B50" s="99"/>
      <c r="C50" s="99"/>
      <c r="D50" s="99"/>
      <c r="E50" s="99"/>
      <c r="F50" s="99"/>
      <c r="G50" s="99"/>
      <c r="H50" s="99"/>
      <c r="I50" s="99"/>
      <c r="J50" s="99"/>
    </row>
    <row r="51" spans="1:10" ht="12.75">
      <c r="A51" s="99"/>
      <c r="B51" s="99"/>
      <c r="C51" s="99"/>
      <c r="D51" s="99"/>
      <c r="E51" s="99"/>
      <c r="F51" s="99"/>
      <c r="G51" s="99"/>
      <c r="H51" s="99"/>
      <c r="I51" s="99"/>
      <c r="J51" s="99"/>
    </row>
    <row r="52" spans="1:10" ht="12.75">
      <c r="A52" s="99"/>
      <c r="B52" s="99"/>
      <c r="C52" s="99"/>
      <c r="D52" s="99"/>
      <c r="E52" s="99"/>
      <c r="F52" s="99"/>
      <c r="G52" s="99"/>
      <c r="H52" s="99"/>
      <c r="I52" s="99"/>
      <c r="J52" s="99"/>
    </row>
    <row r="53" spans="1:10" ht="12.75">
      <c r="A53" s="99"/>
      <c r="B53" s="99"/>
      <c r="C53" s="99"/>
      <c r="D53" s="99"/>
      <c r="E53" s="99"/>
      <c r="F53" s="99"/>
      <c r="G53" s="99"/>
      <c r="H53" s="99"/>
      <c r="I53" s="99"/>
      <c r="J53" s="99"/>
    </row>
    <row r="54" spans="1:10" ht="12.75">
      <c r="A54" s="99"/>
      <c r="B54" s="99"/>
      <c r="C54" s="99"/>
      <c r="D54" s="99"/>
      <c r="E54" s="99"/>
      <c r="F54" s="99"/>
      <c r="G54" s="99"/>
      <c r="H54" s="99"/>
      <c r="I54" s="99"/>
      <c r="J54" s="99"/>
    </row>
    <row r="55" spans="1:10" ht="12.75">
      <c r="A55" s="99"/>
      <c r="B55" s="99"/>
      <c r="C55" s="99"/>
      <c r="D55" s="99"/>
      <c r="E55" s="99"/>
      <c r="F55" s="99"/>
      <c r="G55" s="99"/>
      <c r="H55" s="99"/>
      <c r="I55" s="99"/>
      <c r="J55" s="99"/>
    </row>
    <row r="56" spans="1:10" ht="12.75">
      <c r="A56" s="99"/>
      <c r="B56" s="99"/>
      <c r="C56" s="99"/>
      <c r="D56" s="99"/>
      <c r="E56" s="99"/>
      <c r="F56" s="99"/>
      <c r="G56" s="99"/>
      <c r="H56" s="99"/>
      <c r="I56" s="99"/>
      <c r="J56" s="99"/>
    </row>
    <row r="57" spans="1:10" ht="12.75">
      <c r="A57" s="99"/>
      <c r="B57" s="99"/>
      <c r="C57" s="99"/>
      <c r="D57" s="99"/>
      <c r="E57" s="99"/>
      <c r="F57" s="99"/>
      <c r="G57" s="99"/>
      <c r="H57" s="99"/>
      <c r="I57" s="99"/>
      <c r="J57" s="99"/>
    </row>
    <row r="58" spans="1:10" ht="12.75">
      <c r="A58" s="99"/>
      <c r="B58" s="99"/>
      <c r="C58" s="99"/>
      <c r="D58" s="99"/>
      <c r="E58" s="99"/>
      <c r="F58" s="99"/>
      <c r="G58" s="99"/>
      <c r="H58" s="99"/>
      <c r="I58" s="99"/>
      <c r="J58" s="99"/>
    </row>
    <row r="59" spans="1:10" ht="12.75">
      <c r="A59" s="99"/>
      <c r="B59" s="99"/>
      <c r="C59" s="99"/>
      <c r="D59" s="99"/>
      <c r="E59" s="99"/>
      <c r="F59" s="99"/>
      <c r="G59" s="99"/>
      <c r="H59" s="99"/>
      <c r="I59" s="99"/>
      <c r="J59" s="99"/>
    </row>
    <row r="60" spans="1:10" ht="12.75">
      <c r="A60" s="99"/>
      <c r="B60" s="99"/>
      <c r="C60" s="99"/>
      <c r="D60" s="99"/>
      <c r="E60" s="99"/>
      <c r="F60" s="99"/>
      <c r="G60" s="99"/>
      <c r="H60" s="99"/>
      <c r="I60" s="99"/>
      <c r="J60" s="99"/>
    </row>
    <row r="61" spans="1:10" ht="12.75">
      <c r="A61" s="99"/>
      <c r="B61" s="99"/>
      <c r="C61" s="99"/>
      <c r="D61" s="99"/>
      <c r="E61" s="99"/>
      <c r="F61" s="99"/>
      <c r="G61" s="99"/>
      <c r="H61" s="99"/>
      <c r="I61" s="99"/>
      <c r="J61" s="99"/>
    </row>
    <row r="62" spans="1:10" ht="12.75">
      <c r="A62" s="99"/>
      <c r="B62" s="99"/>
      <c r="C62" s="99"/>
      <c r="D62" s="99"/>
      <c r="E62" s="99"/>
      <c r="F62" s="99"/>
      <c r="G62" s="99"/>
      <c r="H62" s="99"/>
      <c r="I62" s="99"/>
      <c r="J62" s="99"/>
    </row>
    <row r="63" spans="1:10" ht="12.75">
      <c r="A63" s="99"/>
      <c r="B63" s="99"/>
      <c r="C63" s="99"/>
      <c r="D63" s="99"/>
      <c r="E63" s="99"/>
      <c r="F63" s="99"/>
      <c r="G63" s="99"/>
      <c r="H63" s="99"/>
      <c r="I63" s="99"/>
      <c r="J63" s="99"/>
    </row>
    <row r="64" spans="1:10" ht="12.75">
      <c r="A64" s="99"/>
      <c r="B64" s="99"/>
      <c r="C64" s="99"/>
      <c r="D64" s="99"/>
      <c r="E64" s="99"/>
      <c r="F64" s="99"/>
      <c r="G64" s="99"/>
      <c r="H64" s="99"/>
      <c r="I64" s="99"/>
      <c r="J64" s="99"/>
    </row>
    <row r="65" spans="1:10" ht="12.75">
      <c r="A65" s="99"/>
      <c r="B65" s="99"/>
      <c r="C65" s="99"/>
      <c r="D65" s="99"/>
      <c r="E65" s="99"/>
      <c r="F65" s="99"/>
      <c r="G65" s="99"/>
      <c r="H65" s="99"/>
      <c r="I65" s="99"/>
      <c r="J65" s="99"/>
    </row>
    <row r="66" spans="1:10" ht="12.75">
      <c r="A66" s="99"/>
      <c r="B66" s="99"/>
      <c r="C66" s="99"/>
      <c r="D66" s="99"/>
      <c r="E66" s="99"/>
      <c r="F66" s="99"/>
      <c r="G66" s="99"/>
      <c r="H66" s="99"/>
      <c r="I66" s="99"/>
      <c r="J66" s="99"/>
    </row>
    <row r="67" spans="1:10" ht="12.75">
      <c r="A67" s="99"/>
      <c r="B67" s="99"/>
      <c r="C67" s="99"/>
      <c r="D67" s="99"/>
      <c r="E67" s="99"/>
      <c r="F67" s="99"/>
      <c r="G67" s="99"/>
      <c r="H67" s="99"/>
      <c r="I67" s="99"/>
      <c r="J67" s="99"/>
    </row>
    <row r="68" spans="1:10" ht="12.75">
      <c r="A68" s="99"/>
      <c r="B68" s="99"/>
      <c r="C68" s="99"/>
      <c r="D68" s="99"/>
      <c r="E68" s="99"/>
      <c r="F68" s="99"/>
      <c r="G68" s="99"/>
      <c r="H68" s="99"/>
      <c r="I68" s="99"/>
      <c r="J68" s="99"/>
    </row>
    <row r="69" spans="1:10" ht="12.75">
      <c r="A69" s="99"/>
      <c r="B69" s="99"/>
      <c r="C69" s="99"/>
      <c r="D69" s="99"/>
      <c r="E69" s="99"/>
      <c r="F69" s="99"/>
      <c r="G69" s="99"/>
      <c r="H69" s="99"/>
      <c r="I69" s="99"/>
      <c r="J69" s="99"/>
    </row>
    <row r="70" spans="1:10" ht="12.75">
      <c r="A70" s="99"/>
      <c r="B70" s="99"/>
      <c r="C70" s="99"/>
      <c r="D70" s="99"/>
      <c r="E70" s="99"/>
      <c r="F70" s="99"/>
      <c r="G70" s="99"/>
      <c r="H70" s="99"/>
      <c r="I70" s="99"/>
      <c r="J70" s="99"/>
    </row>
    <row r="71" spans="1:10" ht="12.75">
      <c r="A71" s="99"/>
      <c r="B71" s="99"/>
      <c r="C71" s="99"/>
      <c r="D71" s="99"/>
      <c r="E71" s="99"/>
      <c r="F71" s="99"/>
      <c r="G71" s="99"/>
      <c r="H71" s="99"/>
      <c r="I71" s="99"/>
      <c r="J71" s="99"/>
    </row>
    <row r="72" spans="1:10" ht="12.75">
      <c r="A72" s="99"/>
      <c r="B72" s="99"/>
      <c r="C72" s="99"/>
      <c r="D72" s="99"/>
      <c r="E72" s="99"/>
      <c r="F72" s="99"/>
      <c r="G72" s="99"/>
      <c r="H72" s="99"/>
      <c r="I72" s="99"/>
      <c r="J72" s="99"/>
    </row>
    <row r="73" spans="1:10" ht="12.75">
      <c r="A73" s="99"/>
      <c r="B73" s="99"/>
      <c r="C73" s="99"/>
      <c r="D73" s="99"/>
      <c r="E73" s="99"/>
      <c r="F73" s="99"/>
      <c r="G73" s="99"/>
      <c r="H73" s="99"/>
      <c r="I73" s="99"/>
      <c r="J73" s="99"/>
    </row>
    <row r="74" spans="1:10" ht="12.75">
      <c r="A74" s="99"/>
      <c r="B74" s="99"/>
      <c r="C74" s="99"/>
      <c r="D74" s="99"/>
      <c r="E74" s="99"/>
      <c r="F74" s="99"/>
      <c r="G74" s="99"/>
      <c r="H74" s="99"/>
      <c r="I74" s="99"/>
      <c r="J74" s="99"/>
    </row>
    <row r="75" spans="1:10" ht="12.75">
      <c r="A75" s="99"/>
      <c r="B75" s="99"/>
      <c r="C75" s="99"/>
      <c r="D75" s="99"/>
      <c r="E75" s="99"/>
      <c r="F75" s="99"/>
      <c r="G75" s="99"/>
      <c r="H75" s="99"/>
      <c r="I75" s="99"/>
      <c r="J75" s="99"/>
    </row>
    <row r="76" spans="1:10" ht="12.75">
      <c r="A76" s="99"/>
      <c r="B76" s="99"/>
      <c r="C76" s="99"/>
      <c r="D76" s="99"/>
      <c r="E76" s="99"/>
      <c r="F76" s="99"/>
      <c r="G76" s="99"/>
      <c r="H76" s="99"/>
      <c r="I76" s="99"/>
      <c r="J76" s="99"/>
    </row>
    <row r="77" spans="1:10" ht="12.75">
      <c r="A77" s="99"/>
      <c r="B77" s="99"/>
      <c r="C77" s="99"/>
      <c r="D77" s="99"/>
      <c r="E77" s="99"/>
      <c r="F77" s="99"/>
      <c r="G77" s="99"/>
      <c r="H77" s="99"/>
      <c r="I77" s="99"/>
      <c r="J77" s="99"/>
    </row>
    <row r="78" spans="1:10" ht="12.75">
      <c r="A78" s="99"/>
      <c r="B78" s="99"/>
      <c r="C78" s="99"/>
      <c r="D78" s="99"/>
      <c r="E78" s="99"/>
      <c r="F78" s="99"/>
      <c r="G78" s="99"/>
      <c r="H78" s="99"/>
      <c r="I78" s="99"/>
      <c r="J78" s="99"/>
    </row>
    <row r="79" spans="1:10" ht="12.75">
      <c r="A79" s="99"/>
      <c r="B79" s="99"/>
      <c r="C79" s="99"/>
      <c r="D79" s="99"/>
      <c r="E79" s="99"/>
      <c r="F79" s="99"/>
      <c r="G79" s="99"/>
      <c r="H79" s="99"/>
      <c r="I79" s="99"/>
      <c r="J79" s="99"/>
    </row>
    <row r="80" spans="1:10" ht="12.75">
      <c r="A80" s="99"/>
      <c r="B80" s="99"/>
      <c r="C80" s="99"/>
      <c r="D80" s="99"/>
      <c r="E80" s="99"/>
      <c r="F80" s="99"/>
      <c r="G80" s="99"/>
      <c r="H80" s="99"/>
      <c r="I80" s="99"/>
      <c r="J80" s="99"/>
    </row>
    <row r="81" spans="1:10" ht="12.75">
      <c r="A81" s="99"/>
      <c r="B81" s="99"/>
      <c r="C81" s="99"/>
      <c r="D81" s="99"/>
      <c r="E81" s="99"/>
      <c r="F81" s="99"/>
      <c r="G81" s="99"/>
      <c r="H81" s="99"/>
      <c r="I81" s="99"/>
      <c r="J81" s="99"/>
    </row>
    <row r="82" spans="1:10" ht="12.75">
      <c r="A82" s="99"/>
      <c r="B82" s="99"/>
      <c r="C82" s="99"/>
      <c r="D82" s="99"/>
      <c r="E82" s="99"/>
      <c r="F82" s="99"/>
      <c r="G82" s="99"/>
      <c r="H82" s="99"/>
      <c r="I82" s="99"/>
      <c r="J82" s="99"/>
    </row>
    <row r="83" spans="1:10" ht="12.75">
      <c r="A83" s="99"/>
      <c r="B83" s="99"/>
      <c r="C83" s="99"/>
      <c r="D83" s="99"/>
      <c r="E83" s="99"/>
      <c r="F83" s="99"/>
      <c r="G83" s="99"/>
      <c r="H83" s="99"/>
      <c r="I83" s="99"/>
      <c r="J83" s="99"/>
    </row>
    <row r="84" spans="1:10" ht="12.75">
      <c r="A84" s="99"/>
      <c r="B84" s="99"/>
      <c r="C84" s="99"/>
      <c r="D84" s="99"/>
      <c r="E84" s="99"/>
      <c r="F84" s="99"/>
      <c r="G84" s="99"/>
      <c r="H84" s="99"/>
      <c r="I84" s="99"/>
      <c r="J84" s="99"/>
    </row>
    <row r="85" spans="1:10" ht="12.75">
      <c r="A85" s="99"/>
      <c r="B85" s="99"/>
      <c r="C85" s="99"/>
      <c r="D85" s="99"/>
      <c r="E85" s="99"/>
      <c r="F85" s="99"/>
      <c r="G85" s="99"/>
      <c r="H85" s="99"/>
      <c r="I85" s="99"/>
      <c r="J85" s="99"/>
    </row>
    <row r="86" spans="1:10" ht="12.75">
      <c r="A86" s="99"/>
      <c r="B86" s="99"/>
      <c r="C86" s="99"/>
      <c r="D86" s="99"/>
      <c r="E86" s="99"/>
      <c r="F86" s="99"/>
      <c r="G86" s="99"/>
      <c r="H86" s="99"/>
      <c r="I86" s="99"/>
      <c r="J86" s="99"/>
    </row>
    <row r="87" spans="1:10" ht="12.75">
      <c r="A87" s="99"/>
      <c r="B87" s="99"/>
      <c r="C87" s="99"/>
      <c r="D87" s="99"/>
      <c r="E87" s="99"/>
      <c r="F87" s="99"/>
      <c r="G87" s="99"/>
      <c r="H87" s="99"/>
      <c r="I87" s="99"/>
      <c r="J87" s="99"/>
    </row>
    <row r="88" spans="1:10" ht="12.75">
      <c r="A88" s="99"/>
      <c r="B88" s="99"/>
      <c r="C88" s="99"/>
      <c r="D88" s="99"/>
      <c r="E88" s="99"/>
      <c r="F88" s="99"/>
      <c r="G88" s="99"/>
      <c r="H88" s="99"/>
      <c r="I88" s="99"/>
      <c r="J88" s="99"/>
    </row>
    <row r="89" spans="1:10" ht="12.75">
      <c r="A89" s="99"/>
      <c r="B89" s="99"/>
      <c r="C89" s="99"/>
      <c r="D89" s="99"/>
      <c r="E89" s="99"/>
      <c r="F89" s="99"/>
      <c r="G89" s="99"/>
      <c r="H89" s="99"/>
      <c r="I89" s="99"/>
      <c r="J89" s="99"/>
    </row>
    <row r="90" spans="1:10" ht="12.75">
      <c r="A90" s="99"/>
      <c r="B90" s="99"/>
      <c r="C90" s="99"/>
      <c r="D90" s="99"/>
      <c r="E90" s="99"/>
      <c r="F90" s="99"/>
      <c r="G90" s="99"/>
      <c r="H90" s="99"/>
      <c r="I90" s="99"/>
      <c r="J90" s="99"/>
    </row>
    <row r="91" spans="1:10" ht="12.75">
      <c r="A91" s="99"/>
      <c r="B91" s="99"/>
      <c r="C91" s="99"/>
      <c r="D91" s="99"/>
      <c r="E91" s="99"/>
      <c r="F91" s="99"/>
      <c r="G91" s="99"/>
      <c r="H91" s="99"/>
      <c r="I91" s="99"/>
      <c r="J91" s="99"/>
    </row>
    <row r="92" spans="1:10" ht="12.75">
      <c r="A92" s="99"/>
      <c r="B92" s="99"/>
      <c r="C92" s="99"/>
      <c r="D92" s="99"/>
      <c r="E92" s="99"/>
      <c r="F92" s="99"/>
      <c r="G92" s="99"/>
      <c r="H92" s="99"/>
      <c r="I92" s="99"/>
      <c r="J92" s="99"/>
    </row>
    <row r="93" spans="1:10" ht="12.75">
      <c r="A93" s="99"/>
      <c r="B93" s="99"/>
      <c r="C93" s="99"/>
      <c r="D93" s="99"/>
      <c r="E93" s="99"/>
      <c r="F93" s="99"/>
      <c r="G93" s="99"/>
      <c r="H93" s="99"/>
      <c r="I93" s="99"/>
      <c r="J93" s="99"/>
    </row>
    <row r="94" spans="1:10" ht="12.75">
      <c r="A94" s="99"/>
      <c r="B94" s="99"/>
      <c r="C94" s="99"/>
      <c r="D94" s="99"/>
      <c r="E94" s="99"/>
      <c r="F94" s="99"/>
      <c r="G94" s="99"/>
      <c r="H94" s="99"/>
      <c r="I94" s="99"/>
      <c r="J94" s="99"/>
    </row>
    <row r="95" spans="1:10" ht="12.75">
      <c r="A95" s="99"/>
      <c r="B95" s="99"/>
      <c r="C95" s="99"/>
      <c r="D95" s="99"/>
      <c r="E95" s="99"/>
      <c r="F95" s="99"/>
      <c r="G95" s="99"/>
      <c r="H95" s="99"/>
      <c r="I95" s="99"/>
      <c r="J95" s="99"/>
    </row>
    <row r="96" spans="1:10" ht="12.75">
      <c r="A96" s="99"/>
      <c r="B96" s="99"/>
      <c r="C96" s="99"/>
      <c r="D96" s="99"/>
      <c r="E96" s="99"/>
      <c r="F96" s="99"/>
      <c r="G96" s="99"/>
      <c r="H96" s="99"/>
      <c r="I96" s="99"/>
      <c r="J96" s="99"/>
    </row>
    <row r="97" spans="1:10" ht="12.75">
      <c r="A97" s="99"/>
      <c r="B97" s="99"/>
      <c r="C97" s="99"/>
      <c r="D97" s="99"/>
      <c r="E97" s="99"/>
      <c r="F97" s="99"/>
      <c r="G97" s="99"/>
      <c r="H97" s="99"/>
      <c r="I97" s="99"/>
      <c r="J97" s="99"/>
    </row>
    <row r="98" spans="1:10" ht="12.75">
      <c r="A98" s="99"/>
      <c r="B98" s="99"/>
      <c r="C98" s="99"/>
      <c r="D98" s="99"/>
      <c r="E98" s="99"/>
      <c r="F98" s="99"/>
      <c r="G98" s="99"/>
      <c r="H98" s="99"/>
      <c r="I98" s="99"/>
      <c r="J98" s="99"/>
    </row>
    <row r="99" spans="1:10" ht="12.75">
      <c r="A99" s="99"/>
      <c r="B99" s="99"/>
      <c r="C99" s="99"/>
      <c r="D99" s="99"/>
      <c r="E99" s="99"/>
      <c r="F99" s="99"/>
      <c r="G99" s="99"/>
      <c r="H99" s="99"/>
      <c r="I99" s="99"/>
      <c r="J99" s="99"/>
    </row>
    <row r="100" spans="1:10" ht="12.75">
      <c r="A100" s="99"/>
      <c r="B100" s="99"/>
      <c r="C100" s="99"/>
      <c r="D100" s="99"/>
      <c r="E100" s="99"/>
      <c r="F100" s="99"/>
      <c r="G100" s="99"/>
      <c r="H100" s="99"/>
      <c r="I100" s="99"/>
      <c r="J100" s="99"/>
    </row>
    <row r="101" spans="1:10" ht="12.75">
      <c r="A101" s="99"/>
      <c r="B101" s="99"/>
      <c r="C101" s="99"/>
      <c r="D101" s="99"/>
      <c r="E101" s="99"/>
      <c r="F101" s="99"/>
      <c r="G101" s="99"/>
      <c r="H101" s="99"/>
      <c r="I101" s="99"/>
      <c r="J101" s="99"/>
    </row>
    <row r="102" spans="1:10" ht="12.75">
      <c r="A102" s="99"/>
      <c r="B102" s="99"/>
      <c r="C102" s="99"/>
      <c r="D102" s="99"/>
      <c r="E102" s="99"/>
      <c r="F102" s="99"/>
      <c r="G102" s="99"/>
      <c r="H102" s="99"/>
      <c r="I102" s="99"/>
      <c r="J102" s="99"/>
    </row>
    <row r="103" spans="1:10" ht="12.75">
      <c r="A103" s="99"/>
      <c r="B103" s="99"/>
      <c r="C103" s="99"/>
      <c r="D103" s="99"/>
      <c r="E103" s="99"/>
      <c r="F103" s="99"/>
      <c r="G103" s="99"/>
      <c r="H103" s="99"/>
      <c r="I103" s="99"/>
      <c r="J103" s="99"/>
    </row>
    <row r="104" spans="1:10" ht="12.75">
      <c r="A104" s="99"/>
      <c r="B104" s="99"/>
      <c r="C104" s="99"/>
      <c r="D104" s="99"/>
      <c r="E104" s="99"/>
      <c r="F104" s="99"/>
      <c r="G104" s="99"/>
      <c r="H104" s="99"/>
      <c r="I104" s="99"/>
      <c r="J104" s="99"/>
    </row>
    <row r="105" spans="1:10" ht="12.75">
      <c r="A105" s="99"/>
      <c r="B105" s="99"/>
      <c r="C105" s="99"/>
      <c r="D105" s="99"/>
      <c r="E105" s="99"/>
      <c r="F105" s="99"/>
      <c r="G105" s="99"/>
      <c r="H105" s="99"/>
      <c r="I105" s="99"/>
      <c r="J105" s="99"/>
    </row>
    <row r="106" spans="1:10" ht="12.75">
      <c r="A106" s="99"/>
      <c r="B106" s="99"/>
      <c r="C106" s="99"/>
      <c r="D106" s="99"/>
      <c r="E106" s="99"/>
      <c r="F106" s="99"/>
      <c r="G106" s="99"/>
      <c r="H106" s="99"/>
      <c r="I106" s="99"/>
      <c r="J106" s="99"/>
    </row>
    <row r="107" spans="1:10" ht="12.75">
      <c r="A107" s="99"/>
      <c r="B107" s="99"/>
      <c r="C107" s="99"/>
      <c r="D107" s="99"/>
      <c r="E107" s="99"/>
      <c r="F107" s="99"/>
      <c r="G107" s="99"/>
      <c r="H107" s="99"/>
      <c r="I107" s="99"/>
      <c r="J107" s="99"/>
    </row>
    <row r="108" spans="1:10" ht="12.75">
      <c r="A108" s="99"/>
      <c r="B108" s="99"/>
      <c r="C108" s="99"/>
      <c r="D108" s="99"/>
      <c r="E108" s="99"/>
      <c r="F108" s="99"/>
      <c r="G108" s="99"/>
      <c r="H108" s="99"/>
      <c r="I108" s="99"/>
      <c r="J108" s="99"/>
    </row>
    <row r="109" spans="1:10" ht="12.75">
      <c r="A109" s="99"/>
      <c r="B109" s="99"/>
      <c r="C109" s="99"/>
      <c r="D109" s="99"/>
      <c r="E109" s="99"/>
      <c r="F109" s="99"/>
      <c r="G109" s="99"/>
      <c r="H109" s="99"/>
      <c r="I109" s="99"/>
      <c r="J109" s="99"/>
    </row>
    <row r="110" spans="1:10" ht="12.75">
      <c r="A110" s="99"/>
      <c r="B110" s="99"/>
      <c r="C110" s="99"/>
      <c r="D110" s="99"/>
      <c r="E110" s="99"/>
      <c r="F110" s="99"/>
      <c r="G110" s="99"/>
      <c r="H110" s="99"/>
      <c r="I110" s="99"/>
      <c r="J110" s="99"/>
    </row>
    <row r="111" spans="1:10" ht="12.75">
      <c r="A111" s="99"/>
      <c r="B111" s="99"/>
      <c r="C111" s="99"/>
      <c r="D111" s="99"/>
      <c r="E111" s="99"/>
      <c r="F111" s="99"/>
      <c r="G111" s="99"/>
      <c r="H111" s="99"/>
      <c r="I111" s="99"/>
      <c r="J111" s="99"/>
    </row>
    <row r="112" spans="1:10" ht="12.75">
      <c r="A112" s="99"/>
      <c r="B112" s="99"/>
      <c r="C112" s="99"/>
      <c r="D112" s="99"/>
      <c r="E112" s="99"/>
      <c r="F112" s="99"/>
      <c r="G112" s="99"/>
      <c r="H112" s="99"/>
      <c r="I112" s="99"/>
      <c r="J112" s="99"/>
    </row>
    <row r="113" s="99" customFormat="1" ht="12.75"/>
    <row r="114" s="99" customFormat="1" ht="12.75"/>
    <row r="115" s="99" customFormat="1" ht="12.75"/>
    <row r="116" s="99" customFormat="1" ht="12.75"/>
    <row r="117" s="99" customFormat="1" ht="12.75"/>
    <row r="118" s="99" customFormat="1" ht="12.75"/>
    <row r="119" s="99" customFormat="1" ht="12.75"/>
    <row r="120" s="99" customFormat="1" ht="12.75"/>
    <row r="121" s="99" customFormat="1" ht="12.75"/>
    <row r="122" s="99" customFormat="1" ht="12.75"/>
    <row r="123" s="99" customFormat="1" ht="12.75"/>
    <row r="124" s="99" customFormat="1" ht="12.75"/>
    <row r="125" s="99" customFormat="1" ht="12.75"/>
    <row r="126" s="99" customFormat="1" ht="12.75"/>
    <row r="127" s="99" customFormat="1" ht="12.75"/>
    <row r="128" s="99" customFormat="1" ht="12.75"/>
    <row r="129" s="99" customFormat="1" ht="12.75"/>
    <row r="130" s="99" customFormat="1" ht="12.75"/>
    <row r="131" s="99" customFormat="1" ht="12.75"/>
    <row r="132" s="99" customFormat="1" ht="12.75"/>
    <row r="133" s="99" customFormat="1" ht="12.75"/>
    <row r="134" s="99" customFormat="1" ht="12.75"/>
    <row r="135" s="99" customFormat="1" ht="12.75"/>
    <row r="136" s="99" customFormat="1" ht="12.75"/>
    <row r="137" s="99" customFormat="1" ht="12.75"/>
    <row r="138" s="99" customFormat="1" ht="12.75"/>
    <row r="139" s="99" customFormat="1" ht="12.75"/>
    <row r="140" s="99" customFormat="1" ht="12.75"/>
    <row r="141" s="99" customFormat="1" ht="12.75"/>
    <row r="142" s="99" customFormat="1" ht="12.75"/>
    <row r="143" s="99" customFormat="1" ht="12.75"/>
    <row r="144" s="99" customFormat="1" ht="12.75"/>
    <row r="145" s="99" customFormat="1" ht="12.75"/>
    <row r="146" s="99" customFormat="1" ht="12.75"/>
    <row r="147" s="99" customFormat="1" ht="12.75"/>
    <row r="148" s="99" customFormat="1" ht="12.75"/>
    <row r="149" s="99" customFormat="1" ht="12.75"/>
    <row r="150" s="99" customFormat="1" ht="12.75"/>
    <row r="151" s="99" customFormat="1" ht="12.75"/>
    <row r="152" s="99" customFormat="1" ht="12.75"/>
    <row r="153" s="99" customFormat="1" ht="12.75"/>
    <row r="154" s="99" customFormat="1" ht="12.75"/>
    <row r="155" s="99" customFormat="1" ht="12.75"/>
    <row r="156" s="99" customFormat="1" ht="12.75"/>
    <row r="157" s="99" customFormat="1" ht="12.75"/>
    <row r="158" s="99" customFormat="1" ht="12.75"/>
    <row r="159" s="99" customFormat="1" ht="12.75"/>
    <row r="160" s="99" customFormat="1" ht="12.75"/>
    <row r="161" s="99" customFormat="1" ht="12.75"/>
    <row r="162" s="99" customFormat="1" ht="12.75"/>
    <row r="163" s="99" customFormat="1" ht="12.75"/>
    <row r="164" s="99" customFormat="1" ht="12.75"/>
    <row r="165" s="99" customFormat="1" ht="12.75"/>
    <row r="166" s="99" customFormat="1" ht="12.75"/>
    <row r="167" s="99" customFormat="1" ht="12.75"/>
    <row r="168" s="99" customFormat="1" ht="12.75"/>
    <row r="169" s="99" customFormat="1" ht="12.75"/>
    <row r="170" s="99" customFormat="1" ht="12.75"/>
    <row r="171" s="99" customFormat="1" ht="12.75"/>
    <row r="172" s="99" customFormat="1" ht="12.75"/>
    <row r="173" s="99" customFormat="1" ht="12.75"/>
    <row r="174" s="99" customFormat="1" ht="12.75"/>
    <row r="175" s="99" customFormat="1" ht="12.75"/>
    <row r="176" s="99" customFormat="1" ht="12.75"/>
    <row r="177" s="99" customFormat="1" ht="12.75"/>
    <row r="178" s="99" customFormat="1" ht="12.75"/>
    <row r="179" s="99" customFormat="1" ht="12.75"/>
    <row r="180" s="99" customFormat="1" ht="12.75"/>
    <row r="181" s="99" customFormat="1" ht="12.75"/>
    <row r="182" s="99" customFormat="1" ht="12.75"/>
    <row r="183" s="99" customFormat="1" ht="12.75"/>
    <row r="184" s="99" customFormat="1" ht="12.75"/>
    <row r="185" s="99" customFormat="1" ht="12.75"/>
    <row r="186" s="99" customFormat="1" ht="12.75"/>
    <row r="187" s="99" customFormat="1" ht="12.75"/>
    <row r="188" s="99" customFormat="1" ht="12.75"/>
    <row r="189" s="99" customFormat="1" ht="12.75"/>
    <row r="190" s="99" customFormat="1" ht="12.75"/>
    <row r="191" s="99" customFormat="1" ht="12.75"/>
    <row r="192" s="99" customFormat="1" ht="12.75"/>
    <row r="193" s="99" customFormat="1" ht="12.75"/>
    <row r="194" s="99" customFormat="1" ht="12.75"/>
    <row r="195" s="99" customFormat="1" ht="12.75"/>
    <row r="196" s="99" customFormat="1" ht="12.75"/>
    <row r="197" s="99" customFormat="1" ht="12.75"/>
    <row r="198" s="99" customFormat="1" ht="12.75"/>
    <row r="199" s="99" customFormat="1" ht="12.75"/>
    <row r="200" s="99" customFormat="1" ht="12.75"/>
    <row r="201" s="99" customFormat="1" ht="12.75"/>
    <row r="202" s="99" customFormat="1" ht="12.75"/>
    <row r="203" s="99" customFormat="1" ht="12.75"/>
    <row r="204" s="99" customFormat="1" ht="12.75"/>
    <row r="205" s="99" customFormat="1" ht="12.75"/>
    <row r="206" s="99" customFormat="1" ht="12.75"/>
    <row r="207" s="99" customFormat="1" ht="12.75"/>
    <row r="208" s="99" customFormat="1" ht="12.75"/>
    <row r="209" s="99" customFormat="1" ht="12.75"/>
    <row r="210" s="99" customFormat="1" ht="12.75"/>
    <row r="211" s="99" customFormat="1" ht="12.75"/>
    <row r="212" s="99" customFormat="1" ht="12.75"/>
    <row r="213" s="99" customFormat="1" ht="12.75"/>
    <row r="214" s="99" customFormat="1" ht="12.75"/>
    <row r="215" s="99" customFormat="1" ht="12.75"/>
    <row r="216" s="99" customFormat="1" ht="12.75"/>
    <row r="217" s="99" customFormat="1" ht="12.75"/>
    <row r="218" s="99" customFormat="1" ht="12.75"/>
    <row r="219" s="99" customFormat="1" ht="12.75"/>
    <row r="220" s="99" customFormat="1" ht="12.75"/>
  </sheetData>
  <sheetProtection password="EF65" sheet="1" objects="1" scenarios="1"/>
  <mergeCells count="87">
    <mergeCell ref="A18:J18"/>
    <mergeCell ref="A17:B17"/>
    <mergeCell ref="F17:G17"/>
    <mergeCell ref="C17:E17"/>
    <mergeCell ref="H17:J17"/>
    <mergeCell ref="A37:J37"/>
    <mergeCell ref="A4:J4"/>
    <mergeCell ref="A33:J33"/>
    <mergeCell ref="A34:J34"/>
    <mergeCell ref="G9:H9"/>
    <mergeCell ref="I9:J9"/>
    <mergeCell ref="A35:J35"/>
    <mergeCell ref="F7:I7"/>
    <mergeCell ref="A8:J8"/>
    <mergeCell ref="A9:F9"/>
    <mergeCell ref="A5:J5"/>
    <mergeCell ref="A6:J6"/>
    <mergeCell ref="I1:J1"/>
    <mergeCell ref="G1:H1"/>
    <mergeCell ref="A1:F1"/>
    <mergeCell ref="A2:G2"/>
    <mergeCell ref="H2:J2"/>
    <mergeCell ref="A3:J3"/>
    <mergeCell ref="A7:C7"/>
    <mergeCell ref="G10:H10"/>
    <mergeCell ref="I10:J10"/>
    <mergeCell ref="G13:H13"/>
    <mergeCell ref="I13:J13"/>
    <mergeCell ref="G11:H11"/>
    <mergeCell ref="I11:J11"/>
    <mergeCell ref="G12:H12"/>
    <mergeCell ref="I12:J12"/>
    <mergeCell ref="B10:F10"/>
    <mergeCell ref="B11:F11"/>
    <mergeCell ref="B12:F12"/>
    <mergeCell ref="B13:F13"/>
    <mergeCell ref="B31:F31"/>
    <mergeCell ref="B14:F14"/>
    <mergeCell ref="B15:F15"/>
    <mergeCell ref="A16:J16"/>
    <mergeCell ref="G14:H14"/>
    <mergeCell ref="I14:J14"/>
    <mergeCell ref="G15:H15"/>
    <mergeCell ref="B32:F32"/>
    <mergeCell ref="A19:J19"/>
    <mergeCell ref="A20:J20"/>
    <mergeCell ref="D23:E23"/>
    <mergeCell ref="D24:E24"/>
    <mergeCell ref="G30:H30"/>
    <mergeCell ref="I30:J30"/>
    <mergeCell ref="F21:G21"/>
    <mergeCell ref="F22:G22"/>
    <mergeCell ref="H23:I23"/>
    <mergeCell ref="I15:J15"/>
    <mergeCell ref="G31:H31"/>
    <mergeCell ref="I31:J31"/>
    <mergeCell ref="G32:H32"/>
    <mergeCell ref="I32:J32"/>
    <mergeCell ref="A28:J28"/>
    <mergeCell ref="B30:F30"/>
    <mergeCell ref="A29:F29"/>
    <mergeCell ref="H21:I21"/>
    <mergeCell ref="H22:I22"/>
    <mergeCell ref="H24:I24"/>
    <mergeCell ref="G29:H29"/>
    <mergeCell ref="I29:J29"/>
    <mergeCell ref="F23:G23"/>
    <mergeCell ref="F24:G24"/>
    <mergeCell ref="F25:G25"/>
    <mergeCell ref="F26:G26"/>
    <mergeCell ref="D25:E25"/>
    <mergeCell ref="D26:E26"/>
    <mergeCell ref="H27:I27"/>
    <mergeCell ref="F27:G27"/>
    <mergeCell ref="D27:E27"/>
    <mergeCell ref="H25:I25"/>
    <mergeCell ref="H26:I26"/>
    <mergeCell ref="A36:J36"/>
    <mergeCell ref="A21:C21"/>
    <mergeCell ref="A22:C22"/>
    <mergeCell ref="D21:E21"/>
    <mergeCell ref="D22:E22"/>
    <mergeCell ref="A27:C27"/>
    <mergeCell ref="B23:C23"/>
    <mergeCell ref="B24:C24"/>
    <mergeCell ref="B25:C25"/>
    <mergeCell ref="B26:C26"/>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BH64"/>
  <sheetViews>
    <sheetView workbookViewId="0" topLeftCell="A1">
      <selection activeCell="F12" sqref="F12"/>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99" customWidth="1"/>
  </cols>
  <sheetData>
    <row r="1" spans="1:58" s="174" customFormat="1" ht="16.5" thickBot="1">
      <c r="A1" s="769" t="s">
        <v>11</v>
      </c>
      <c r="B1" s="337"/>
      <c r="C1" s="337"/>
      <c r="D1" s="945" t="s">
        <v>91</v>
      </c>
      <c r="E1" s="983"/>
      <c r="F1" s="716"/>
      <c r="G1" s="214">
        <f>+2Př!I1</f>
      </c>
      <c r="H1" s="99"/>
      <c r="I1" s="99"/>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row>
    <row r="2" spans="1:60" s="115" customFormat="1" ht="24" customHeight="1">
      <c r="A2" s="779" t="s">
        <v>458</v>
      </c>
      <c r="B2" s="779"/>
      <c r="C2" s="779"/>
      <c r="D2" s="779"/>
      <c r="E2" s="779"/>
      <c r="F2" s="779"/>
      <c r="G2" s="149"/>
      <c r="H2" s="99"/>
      <c r="I2" s="99"/>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row>
    <row r="3" spans="1:60" s="115" customFormat="1" ht="36" customHeight="1">
      <c r="A3" s="787" t="s">
        <v>6</v>
      </c>
      <c r="B3" s="434"/>
      <c r="C3" s="434"/>
      <c r="D3" s="434"/>
      <c r="E3" s="434"/>
      <c r="F3" s="434"/>
      <c r="G3" s="434"/>
      <c r="H3" s="99"/>
      <c r="I3" s="99"/>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row>
    <row r="4" spans="1:60" s="174" customFormat="1" ht="24" customHeight="1">
      <c r="A4" s="969" t="s">
        <v>123</v>
      </c>
      <c r="B4" s="947"/>
      <c r="C4" s="947"/>
      <c r="D4" s="947"/>
      <c r="E4" s="947"/>
      <c r="F4" s="947"/>
      <c r="G4" s="947"/>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row>
    <row r="5" spans="1:7" ht="24" customHeight="1">
      <c r="A5" s="977" t="s">
        <v>124</v>
      </c>
      <c r="B5" s="978"/>
      <c r="C5" s="978"/>
      <c r="D5" s="978"/>
      <c r="E5" s="978"/>
      <c r="F5" s="978"/>
      <c r="G5" s="978"/>
    </row>
    <row r="6" spans="1:7" ht="36" customHeight="1">
      <c r="A6" s="979" t="s">
        <v>459</v>
      </c>
      <c r="B6" s="389"/>
      <c r="C6" s="389"/>
      <c r="D6" s="389"/>
      <c r="E6" s="389"/>
      <c r="F6" s="389"/>
      <c r="G6" s="389"/>
    </row>
    <row r="7" spans="1:7" ht="15" customHeight="1">
      <c r="A7" s="979" t="s">
        <v>240</v>
      </c>
      <c r="B7" s="757"/>
      <c r="C7" s="176"/>
      <c r="D7" s="980"/>
      <c r="E7" s="389"/>
      <c r="F7" s="389"/>
      <c r="G7" s="389"/>
    </row>
    <row r="8" spans="1:7" ht="7.5" customHeight="1" thickBot="1">
      <c r="A8" s="981"/>
      <c r="B8" s="982"/>
      <c r="C8" s="982"/>
      <c r="D8" s="982"/>
      <c r="E8" s="982"/>
      <c r="F8" s="982"/>
      <c r="G8" s="982"/>
    </row>
    <row r="9" spans="1:7" ht="15" customHeight="1">
      <c r="A9" s="972"/>
      <c r="B9" s="387"/>
      <c r="C9" s="387"/>
      <c r="D9" s="387"/>
      <c r="E9" s="973"/>
      <c r="F9" s="975" t="s">
        <v>248</v>
      </c>
      <c r="G9" s="976"/>
    </row>
    <row r="10" spans="1:7" ht="15" customHeight="1">
      <c r="A10" s="974"/>
      <c r="B10" s="362"/>
      <c r="C10" s="362"/>
      <c r="D10" s="362"/>
      <c r="E10" s="363"/>
      <c r="F10" s="103" t="s">
        <v>92</v>
      </c>
      <c r="G10" s="114" t="s">
        <v>103</v>
      </c>
    </row>
    <row r="11" spans="1:7" ht="24" customHeight="1">
      <c r="A11" s="65">
        <v>321</v>
      </c>
      <c r="B11" s="970" t="s">
        <v>241</v>
      </c>
      <c r="C11" s="970"/>
      <c r="D11" s="970"/>
      <c r="E11" s="971"/>
      <c r="F11" s="138">
        <v>0</v>
      </c>
      <c r="G11" s="90"/>
    </row>
    <row r="12" spans="1:7" ht="24" customHeight="1">
      <c r="A12" s="65">
        <v>322</v>
      </c>
      <c r="B12" s="970" t="s">
        <v>242</v>
      </c>
      <c r="C12" s="970"/>
      <c r="D12" s="970"/>
      <c r="E12" s="971"/>
      <c r="F12" s="138">
        <v>0</v>
      </c>
      <c r="G12" s="90"/>
    </row>
    <row r="13" spans="1:7" ht="24" customHeight="1">
      <c r="A13" s="65">
        <v>323</v>
      </c>
      <c r="B13" s="970" t="s">
        <v>45</v>
      </c>
      <c r="C13" s="970"/>
      <c r="D13" s="970"/>
      <c r="E13" s="971"/>
      <c r="F13" s="138">
        <v>0</v>
      </c>
      <c r="G13" s="90"/>
    </row>
    <row r="14" spans="1:7" ht="24" customHeight="1">
      <c r="A14" s="65">
        <v>324</v>
      </c>
      <c r="B14" s="970" t="s">
        <v>25</v>
      </c>
      <c r="C14" s="970"/>
      <c r="D14" s="970"/>
      <c r="E14" s="971"/>
      <c r="F14" s="208">
        <f>ROUND(+IF(+IF(IF(DAP2!E18=0,0,(F11-F12)/DAP2!E18)&lt;0,0,IF(DAP2!E18=0,0,(F11-F12)/DAP2!E18))&gt;1,1,+IF(IF(DAP2!E18=0,0,(F11-F12)/DAP2!E18)&lt;0,0,IF(DAP2!E18=0,0,(F11-F12)/DAP2!E18))),4)</f>
        <v>0</v>
      </c>
      <c r="G14" s="90"/>
    </row>
    <row r="15" spans="1:7" ht="24" customHeight="1">
      <c r="A15" s="65">
        <v>325</v>
      </c>
      <c r="B15" s="970" t="s">
        <v>129</v>
      </c>
      <c r="C15" s="970"/>
      <c r="D15" s="970"/>
      <c r="E15" s="971"/>
      <c r="F15" s="139">
        <f>ROUND(+DAP2!F36*3Př!F14,0)</f>
        <v>0</v>
      </c>
      <c r="G15" s="90"/>
    </row>
    <row r="16" spans="1:7" ht="24" customHeight="1" thickBot="1">
      <c r="A16" s="67">
        <v>326</v>
      </c>
      <c r="B16" s="986" t="s">
        <v>84</v>
      </c>
      <c r="C16" s="986"/>
      <c r="D16" s="986"/>
      <c r="E16" s="987"/>
      <c r="F16" s="140">
        <f>+MIN(F13,F15)</f>
        <v>0</v>
      </c>
      <c r="G16" s="112"/>
    </row>
    <row r="17" spans="1:7" ht="24" customHeight="1" thickBot="1">
      <c r="A17" s="108">
        <v>327</v>
      </c>
      <c r="B17" s="992" t="s">
        <v>85</v>
      </c>
      <c r="C17" s="992"/>
      <c r="D17" s="992"/>
      <c r="E17" s="993"/>
      <c r="F17" s="141">
        <f>+F13-F16</f>
        <v>0</v>
      </c>
      <c r="G17" s="113"/>
    </row>
    <row r="18" spans="1:7" ht="24" customHeight="1" thickBot="1">
      <c r="A18" s="108">
        <v>328</v>
      </c>
      <c r="B18" s="992" t="s">
        <v>191</v>
      </c>
      <c r="C18" s="992"/>
      <c r="D18" s="992"/>
      <c r="E18" s="993"/>
      <c r="F18" s="222">
        <f>+F16+3Př_a!F17</f>
        <v>0</v>
      </c>
      <c r="G18" s="113"/>
    </row>
    <row r="19" spans="1:7" ht="24" customHeight="1" thickBot="1">
      <c r="A19" s="108">
        <v>329</v>
      </c>
      <c r="B19" s="992" t="s">
        <v>192</v>
      </c>
      <c r="C19" s="992"/>
      <c r="D19" s="992"/>
      <c r="E19" s="993"/>
      <c r="F19" s="222">
        <f>+F17+3Př_a!F18</f>
        <v>0</v>
      </c>
      <c r="G19" s="113"/>
    </row>
    <row r="20" spans="1:7" ht="24" customHeight="1" thickBot="1">
      <c r="A20" s="979"/>
      <c r="B20" s="389"/>
      <c r="C20" s="389"/>
      <c r="D20" s="389"/>
      <c r="E20" s="389"/>
      <c r="F20" s="389"/>
      <c r="G20" s="389"/>
    </row>
    <row r="21" spans="1:7" ht="24" customHeight="1" thickBot="1">
      <c r="A21" s="108">
        <v>330</v>
      </c>
      <c r="B21" s="992" t="s">
        <v>130</v>
      </c>
      <c r="C21" s="992"/>
      <c r="D21" s="992"/>
      <c r="E21" s="993"/>
      <c r="F21" s="141">
        <f>+IF(F11&gt;0,DAP2!F36-F18,0)</f>
        <v>0</v>
      </c>
      <c r="G21" s="113"/>
    </row>
    <row r="22" spans="1:7" ht="300" customHeight="1">
      <c r="A22" s="516"/>
      <c r="B22" s="498"/>
      <c r="C22" s="498"/>
      <c r="D22" s="498"/>
      <c r="E22" s="498"/>
      <c r="F22" s="498"/>
      <c r="G22" s="498"/>
    </row>
    <row r="23" spans="1:7" ht="15.75" customHeight="1">
      <c r="A23" s="990" t="str">
        <f>+DAP1!A44</f>
        <v>Formulář zpracovala ASPEKT HM, daňová, účetní a auditorská kancelář, www.danovapriznani.cz, business.center.cz</v>
      </c>
      <c r="B23" s="990"/>
      <c r="C23" s="990"/>
      <c r="D23" s="990"/>
      <c r="E23" s="991"/>
      <c r="F23" s="991"/>
      <c r="G23" s="991"/>
    </row>
    <row r="24" spans="1:60" s="207" customFormat="1" ht="12" customHeight="1">
      <c r="A24" s="988" t="s">
        <v>297</v>
      </c>
      <c r="B24" s="988"/>
      <c r="C24" s="988"/>
      <c r="D24" s="988"/>
      <c r="E24" s="989"/>
      <c r="F24" s="989"/>
      <c r="G24" s="989"/>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row>
    <row r="25" spans="1:7" ht="12.75">
      <c r="A25" s="984" t="s">
        <v>316</v>
      </c>
      <c r="B25" s="984"/>
      <c r="C25" s="984"/>
      <c r="D25" s="984"/>
      <c r="E25" s="985"/>
      <c r="F25" s="985"/>
      <c r="G25" s="985"/>
    </row>
    <row r="26" spans="1:7" ht="12.75">
      <c r="A26" s="99"/>
      <c r="B26" s="99"/>
      <c r="C26" s="99"/>
      <c r="D26" s="99"/>
      <c r="E26" s="99"/>
      <c r="F26" s="99"/>
      <c r="G26" s="99"/>
    </row>
    <row r="27" spans="1:7" ht="12.75">
      <c r="A27" s="99"/>
      <c r="B27" s="99"/>
      <c r="C27" s="99"/>
      <c r="D27" s="99"/>
      <c r="E27" s="99"/>
      <c r="F27" s="99"/>
      <c r="G27" s="99"/>
    </row>
    <row r="28" spans="1:7" ht="12.75">
      <c r="A28" s="99"/>
      <c r="B28" s="99"/>
      <c r="C28" s="99"/>
      <c r="D28" s="99"/>
      <c r="E28" s="99"/>
      <c r="F28" s="99"/>
      <c r="G28" s="99"/>
    </row>
    <row r="29" spans="1:7" ht="12.75">
      <c r="A29" s="99"/>
      <c r="B29" s="99"/>
      <c r="C29" s="99"/>
      <c r="D29" s="99"/>
      <c r="E29" s="99"/>
      <c r="F29" s="99"/>
      <c r="G29" s="99"/>
    </row>
    <row r="30" spans="1:7" ht="12.75">
      <c r="A30" s="99"/>
      <c r="B30" s="99"/>
      <c r="C30" s="99"/>
      <c r="D30" s="99"/>
      <c r="E30" s="99"/>
      <c r="F30" s="99"/>
      <c r="G30" s="99"/>
    </row>
    <row r="31" spans="1:7" ht="12.75">
      <c r="A31" s="99"/>
      <c r="B31" s="99"/>
      <c r="C31" s="99"/>
      <c r="D31" s="99"/>
      <c r="E31" s="99"/>
      <c r="F31" s="99"/>
      <c r="G31" s="99"/>
    </row>
    <row r="32" spans="1:7" ht="12.75">
      <c r="A32" s="99"/>
      <c r="B32" s="99"/>
      <c r="C32" s="99"/>
      <c r="D32" s="99"/>
      <c r="E32" s="99"/>
      <c r="F32" s="99"/>
      <c r="G32" s="99"/>
    </row>
    <row r="33" spans="1:7" ht="12.75">
      <c r="A33" s="99"/>
      <c r="B33" s="99"/>
      <c r="C33" s="99"/>
      <c r="D33" s="99"/>
      <c r="E33" s="99"/>
      <c r="F33" s="99"/>
      <c r="G33" s="99"/>
    </row>
    <row r="34" spans="1:7" ht="12.75">
      <c r="A34" s="99"/>
      <c r="B34" s="99"/>
      <c r="C34" s="99"/>
      <c r="D34" s="99"/>
      <c r="E34" s="99"/>
      <c r="F34" s="99"/>
      <c r="G34" s="99"/>
    </row>
    <row r="35" spans="1:7" ht="12.75">
      <c r="A35" s="99"/>
      <c r="B35" s="99"/>
      <c r="C35" s="99"/>
      <c r="D35" s="99"/>
      <c r="E35" s="99"/>
      <c r="F35" s="99"/>
      <c r="G35" s="99"/>
    </row>
    <row r="36" spans="1:7" ht="12.75">
      <c r="A36" s="99"/>
      <c r="B36" s="99"/>
      <c r="C36" s="99"/>
      <c r="D36" s="99"/>
      <c r="E36" s="99"/>
      <c r="F36" s="99"/>
      <c r="G36" s="99"/>
    </row>
    <row r="37" spans="1:7" ht="12.75">
      <c r="A37" s="99"/>
      <c r="B37" s="99"/>
      <c r="C37" s="99"/>
      <c r="D37" s="99"/>
      <c r="E37" s="99"/>
      <c r="F37" s="99"/>
      <c r="G37" s="99"/>
    </row>
    <row r="38" spans="1:7" ht="12.75">
      <c r="A38" s="99"/>
      <c r="B38" s="99"/>
      <c r="C38" s="99"/>
      <c r="D38" s="99"/>
      <c r="E38" s="99"/>
      <c r="F38" s="99"/>
      <c r="G38" s="99"/>
    </row>
    <row r="39" spans="1:7" ht="12.75">
      <c r="A39" s="99"/>
      <c r="B39" s="99"/>
      <c r="C39" s="99"/>
      <c r="D39" s="99"/>
      <c r="E39" s="99"/>
      <c r="F39" s="99"/>
      <c r="G39" s="99"/>
    </row>
    <row r="40" spans="1:7" ht="12.75">
      <c r="A40" s="99"/>
      <c r="B40" s="99"/>
      <c r="C40" s="99"/>
      <c r="D40" s="99"/>
      <c r="E40" s="99"/>
      <c r="F40" s="99"/>
      <c r="G40" s="99"/>
    </row>
    <row r="41" spans="1:7" ht="12.75">
      <c r="A41" s="99"/>
      <c r="B41" s="99"/>
      <c r="C41" s="99"/>
      <c r="D41" s="99"/>
      <c r="E41" s="99"/>
      <c r="F41" s="99"/>
      <c r="G41" s="99"/>
    </row>
    <row r="42" spans="1:7" ht="12.75">
      <c r="A42" s="99"/>
      <c r="B42" s="99"/>
      <c r="C42" s="99"/>
      <c r="D42" s="99"/>
      <c r="E42" s="99"/>
      <c r="F42" s="99"/>
      <c r="G42" s="99"/>
    </row>
    <row r="43" spans="1:7" ht="12.75">
      <c r="A43" s="99"/>
      <c r="B43" s="99"/>
      <c r="C43" s="99"/>
      <c r="D43" s="99"/>
      <c r="E43" s="99"/>
      <c r="F43" s="99"/>
      <c r="G43" s="99"/>
    </row>
    <row r="44" spans="1:7" ht="12.75">
      <c r="A44" s="99"/>
      <c r="B44" s="99"/>
      <c r="C44" s="99"/>
      <c r="D44" s="99"/>
      <c r="E44" s="99"/>
      <c r="F44" s="99"/>
      <c r="G44" s="99"/>
    </row>
    <row r="45" spans="1:7" ht="12.75">
      <c r="A45" s="99"/>
      <c r="B45" s="99"/>
      <c r="C45" s="99"/>
      <c r="D45" s="99"/>
      <c r="E45" s="99"/>
      <c r="F45" s="99"/>
      <c r="G45" s="99"/>
    </row>
    <row r="46" spans="1:7" ht="12.75">
      <c r="A46" s="99"/>
      <c r="B46" s="99"/>
      <c r="C46" s="99"/>
      <c r="D46" s="99"/>
      <c r="E46" s="99"/>
      <c r="F46" s="99"/>
      <c r="G46" s="99"/>
    </row>
    <row r="47" spans="1:7" ht="12.75">
      <c r="A47" s="99"/>
      <c r="B47" s="99"/>
      <c r="C47" s="99"/>
      <c r="D47" s="99"/>
      <c r="E47" s="99"/>
      <c r="F47" s="99"/>
      <c r="G47" s="99"/>
    </row>
    <row r="48" spans="1:7" ht="12.75">
      <c r="A48" s="99"/>
      <c r="B48" s="99"/>
      <c r="C48" s="99"/>
      <c r="D48" s="99"/>
      <c r="E48" s="99"/>
      <c r="F48" s="99"/>
      <c r="G48" s="99"/>
    </row>
    <row r="49" spans="1:7" ht="12.75">
      <c r="A49" s="99"/>
      <c r="B49" s="99"/>
      <c r="C49" s="99"/>
      <c r="D49" s="99"/>
      <c r="E49" s="99"/>
      <c r="F49" s="99"/>
      <c r="G49" s="99"/>
    </row>
    <row r="50" spans="1:7" ht="12.75">
      <c r="A50" s="99"/>
      <c r="B50" s="99"/>
      <c r="C50" s="99"/>
      <c r="D50" s="99"/>
      <c r="E50" s="99"/>
      <c r="F50" s="99"/>
      <c r="G50" s="99"/>
    </row>
    <row r="51" spans="1:7" ht="12.75">
      <c r="A51" s="99"/>
      <c r="B51" s="99"/>
      <c r="C51" s="99"/>
      <c r="D51" s="99"/>
      <c r="E51" s="99"/>
      <c r="F51" s="99"/>
      <c r="G51" s="99"/>
    </row>
    <row r="52" spans="1:7" ht="12.75">
      <c r="A52" s="99"/>
      <c r="B52" s="99"/>
      <c r="C52" s="99"/>
      <c r="D52" s="99"/>
      <c r="E52" s="99"/>
      <c r="F52" s="99"/>
      <c r="G52" s="99"/>
    </row>
    <row r="53" spans="1:7" ht="12.75">
      <c r="A53" s="99"/>
      <c r="B53" s="99"/>
      <c r="C53" s="99"/>
      <c r="D53" s="99"/>
      <c r="E53" s="99"/>
      <c r="F53" s="99"/>
      <c r="G53" s="99"/>
    </row>
    <row r="54" spans="1:7" ht="12.75">
      <c r="A54" s="99"/>
      <c r="B54" s="99"/>
      <c r="C54" s="99"/>
      <c r="D54" s="99"/>
      <c r="E54" s="99"/>
      <c r="F54" s="99"/>
      <c r="G54" s="99"/>
    </row>
    <row r="55" spans="1:7" ht="12.75">
      <c r="A55" s="99"/>
      <c r="B55" s="99"/>
      <c r="C55" s="99"/>
      <c r="D55" s="99"/>
      <c r="E55" s="99"/>
      <c r="F55" s="99"/>
      <c r="G55" s="99"/>
    </row>
    <row r="56" spans="1:7" ht="12.75">
      <c r="A56" s="99"/>
      <c r="B56" s="99"/>
      <c r="C56" s="99"/>
      <c r="D56" s="99"/>
      <c r="E56" s="99"/>
      <c r="F56" s="99"/>
      <c r="G56" s="99"/>
    </row>
    <row r="57" spans="1:7" ht="12.75">
      <c r="A57" s="99"/>
      <c r="B57" s="99"/>
      <c r="C57" s="99"/>
      <c r="D57" s="99"/>
      <c r="E57" s="99"/>
      <c r="F57" s="99"/>
      <c r="G57" s="99"/>
    </row>
    <row r="58" spans="1:7" ht="12.75">
      <c r="A58" s="99"/>
      <c r="B58" s="99"/>
      <c r="C58" s="99"/>
      <c r="D58" s="99"/>
      <c r="E58" s="99"/>
      <c r="F58" s="99"/>
      <c r="G58" s="99"/>
    </row>
    <row r="59" spans="1:7" ht="12.75">
      <c r="A59" s="99"/>
      <c r="B59" s="99"/>
      <c r="C59" s="99"/>
      <c r="D59" s="99"/>
      <c r="E59" s="99"/>
      <c r="F59" s="99"/>
      <c r="G59" s="99"/>
    </row>
    <row r="60" spans="1:7" ht="12.75">
      <c r="A60" s="99"/>
      <c r="B60" s="99"/>
      <c r="C60" s="99"/>
      <c r="D60" s="99"/>
      <c r="E60" s="99"/>
      <c r="F60" s="99"/>
      <c r="G60" s="99"/>
    </row>
    <row r="61" spans="1:7" ht="12.75">
      <c r="A61" s="99"/>
      <c r="B61" s="99"/>
      <c r="C61" s="99"/>
      <c r="D61" s="99"/>
      <c r="E61" s="99"/>
      <c r="F61" s="99"/>
      <c r="G61" s="99"/>
    </row>
    <row r="62" spans="1:7" ht="12.75">
      <c r="A62" s="99"/>
      <c r="B62" s="99"/>
      <c r="C62" s="99"/>
      <c r="D62" s="99"/>
      <c r="E62" s="99"/>
      <c r="F62" s="99"/>
      <c r="G62" s="99"/>
    </row>
    <row r="63" spans="1:7" ht="12.75">
      <c r="A63" s="99"/>
      <c r="B63" s="99"/>
      <c r="C63" s="99"/>
      <c r="D63" s="99"/>
      <c r="E63" s="99"/>
      <c r="F63" s="99"/>
      <c r="G63" s="99"/>
    </row>
    <row r="64" spans="1:7" ht="12.75">
      <c r="A64" s="99"/>
      <c r="B64" s="99"/>
      <c r="C64" s="99"/>
      <c r="D64" s="99"/>
      <c r="E64" s="99"/>
      <c r="F64" s="99"/>
      <c r="G64" s="99"/>
    </row>
    <row r="65" s="99" customFormat="1" ht="12.75"/>
    <row r="66" s="99" customFormat="1" ht="12.75"/>
    <row r="67" s="99" customFormat="1" ht="12.75"/>
    <row r="68" s="99" customFormat="1" ht="12.75"/>
    <row r="69" s="99" customFormat="1" ht="12.75"/>
    <row r="70" s="99" customFormat="1" ht="12.75"/>
    <row r="71" s="99" customFormat="1" ht="12.75"/>
    <row r="72" s="99" customFormat="1" ht="12.75"/>
    <row r="73" s="99" customFormat="1" ht="12.75"/>
    <row r="74" s="99" customFormat="1" ht="12.75"/>
    <row r="75" s="99" customFormat="1" ht="12.75"/>
    <row r="76" s="99" customFormat="1" ht="12.75"/>
    <row r="77" s="99" customFormat="1" ht="12.75"/>
    <row r="78" s="99" customFormat="1" ht="12.75"/>
    <row r="79" s="99" customFormat="1" ht="12.75"/>
    <row r="80" s="99" customFormat="1" ht="12.75"/>
    <row r="81" s="99" customFormat="1" ht="12.75"/>
    <row r="82" s="99" customFormat="1" ht="12.75"/>
    <row r="83" s="99" customFormat="1" ht="12.75"/>
    <row r="84" s="99" customFormat="1" ht="12.75"/>
    <row r="85" s="99" customFormat="1" ht="12.75"/>
    <row r="86" s="99" customFormat="1" ht="12.75"/>
    <row r="87" s="99" customFormat="1" ht="12.75"/>
    <row r="88" s="99" customFormat="1" ht="12.75"/>
    <row r="89" s="99" customFormat="1" ht="12.75"/>
    <row r="90" s="99" customFormat="1" ht="12.75"/>
    <row r="91" s="99" customFormat="1" ht="12.75"/>
    <row r="92" s="99" customFormat="1" ht="12.75"/>
    <row r="93" s="99" customFormat="1" ht="12.75"/>
    <row r="94" s="99" customFormat="1" ht="12.75"/>
    <row r="95" s="99" customFormat="1" ht="12.75"/>
    <row r="96" s="99" customFormat="1" ht="12.75"/>
    <row r="97" s="99" customFormat="1" ht="12.75"/>
    <row r="98" s="99" customFormat="1" ht="12.75"/>
    <row r="99" s="99" customFormat="1" ht="12.75"/>
    <row r="100" s="99" customFormat="1" ht="12.75"/>
    <row r="101" s="99" customFormat="1" ht="12.75"/>
    <row r="102" s="99" customFormat="1" ht="12.75"/>
    <row r="103" s="99" customFormat="1" ht="12.75"/>
    <row r="104" s="99" customFormat="1" ht="12.75"/>
    <row r="105" s="99" customFormat="1" ht="12.75"/>
    <row r="106" s="99" customFormat="1" ht="12.75"/>
    <row r="107" s="99" customFormat="1" ht="12.75"/>
    <row r="108" s="99" customFormat="1" ht="12.75"/>
    <row r="109" s="99" customFormat="1" ht="12.75"/>
    <row r="110" s="99" customFormat="1" ht="12.75"/>
    <row r="111" s="99" customFormat="1" ht="12.75"/>
    <row r="112" s="99" customFormat="1" ht="12.75"/>
    <row r="113" s="99" customFormat="1" ht="12.75"/>
    <row r="114" s="99" customFormat="1" ht="12.75"/>
    <row r="115" s="99" customFormat="1" ht="12.75"/>
    <row r="116" s="99" customFormat="1" ht="12.75"/>
  </sheetData>
  <sheetProtection password="EF65" sheet="1" objects="1" scenarios="1"/>
  <mergeCells count="27">
    <mergeCell ref="B17:E17"/>
    <mergeCell ref="B18:E18"/>
    <mergeCell ref="B19:E19"/>
    <mergeCell ref="B14:E14"/>
    <mergeCell ref="A25:G25"/>
    <mergeCell ref="B12:E12"/>
    <mergeCell ref="B13:E13"/>
    <mergeCell ref="B15:E15"/>
    <mergeCell ref="B16:E16"/>
    <mergeCell ref="A24:G24"/>
    <mergeCell ref="A23:G23"/>
    <mergeCell ref="A22:G22"/>
    <mergeCell ref="A20:G20"/>
    <mergeCell ref="B21:E21"/>
    <mergeCell ref="A1:C1"/>
    <mergeCell ref="A2:F2"/>
    <mergeCell ref="D1:F1"/>
    <mergeCell ref="A3:G3"/>
    <mergeCell ref="A4:G4"/>
    <mergeCell ref="B11:E11"/>
    <mergeCell ref="A9:E10"/>
    <mergeCell ref="F9:G9"/>
    <mergeCell ref="A5:G5"/>
    <mergeCell ref="A6:G6"/>
    <mergeCell ref="A7:B7"/>
    <mergeCell ref="D7:G7"/>
    <mergeCell ref="A8:G8"/>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8" r:id="rId1"/>
</worksheet>
</file>

<file path=xl/worksheets/sheet12.xml><?xml version="1.0" encoding="utf-8"?>
<worksheet xmlns="http://schemas.openxmlformats.org/spreadsheetml/2006/main" xmlns:r="http://schemas.openxmlformats.org/officeDocument/2006/relationships">
  <sheetPr>
    <pageSetUpPr fitToPage="1"/>
  </sheetPr>
  <dimension ref="A1:BH64"/>
  <sheetViews>
    <sheetView workbookViewId="0" topLeftCell="A1">
      <selection activeCell="C8" sqref="C8"/>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99" customWidth="1"/>
  </cols>
  <sheetData>
    <row r="1" spans="1:58" s="174" customFormat="1" ht="16.5" thickBot="1">
      <c r="A1" s="769"/>
      <c r="B1" s="337"/>
      <c r="C1" s="337"/>
      <c r="D1" s="945" t="s">
        <v>143</v>
      </c>
      <c r="E1" s="983"/>
      <c r="F1" s="716"/>
      <c r="G1" s="310">
        <v>1</v>
      </c>
      <c r="H1" s="99"/>
      <c r="I1" s="99"/>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row>
    <row r="2" spans="1:60" s="115" customFormat="1" ht="24" customHeight="1">
      <c r="A2" s="779"/>
      <c r="B2" s="779"/>
      <c r="C2" s="779"/>
      <c r="D2" s="779"/>
      <c r="E2" s="779"/>
      <c r="F2" s="779"/>
      <c r="G2" s="149"/>
      <c r="H2" s="99"/>
      <c r="I2" s="99"/>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row>
    <row r="3" spans="1:60" s="115" customFormat="1" ht="36" customHeight="1">
      <c r="A3" s="1004" t="s">
        <v>144</v>
      </c>
      <c r="B3" s="1005"/>
      <c r="C3" s="1005"/>
      <c r="D3" s="1005"/>
      <c r="E3" s="1005"/>
      <c r="F3" s="1005"/>
      <c r="G3" s="1005"/>
      <c r="H3" s="99"/>
      <c r="I3" s="99"/>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row>
    <row r="4" spans="1:60" s="174" customFormat="1" ht="18" customHeight="1">
      <c r="A4" s="998" t="s">
        <v>145</v>
      </c>
      <c r="B4" s="999"/>
      <c r="C4" s="999"/>
      <c r="D4" s="999"/>
      <c r="E4" s="999"/>
      <c r="F4" s="999"/>
      <c r="G4" s="999"/>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row>
    <row r="5" spans="1:7" ht="18" customHeight="1">
      <c r="A5" s="1000" t="s">
        <v>460</v>
      </c>
      <c r="B5" s="1001"/>
      <c r="C5" s="1001"/>
      <c r="D5" s="1001"/>
      <c r="E5" s="1001"/>
      <c r="F5" s="1001"/>
      <c r="G5" s="1001"/>
    </row>
    <row r="6" spans="1:7" ht="18" customHeight="1">
      <c r="A6" s="1002" t="s">
        <v>24</v>
      </c>
      <c r="B6" s="1003"/>
      <c r="C6" s="1003"/>
      <c r="D6" s="1003"/>
      <c r="E6" s="1003"/>
      <c r="F6" s="1003"/>
      <c r="G6" s="1003"/>
    </row>
    <row r="7" spans="1:7" ht="18" customHeight="1">
      <c r="A7" s="994"/>
      <c r="B7" s="995"/>
      <c r="C7" s="995"/>
      <c r="D7" s="995"/>
      <c r="E7" s="995"/>
      <c r="F7" s="995"/>
      <c r="G7" s="995"/>
    </row>
    <row r="8" spans="1:7" ht="24" customHeight="1">
      <c r="A8" s="979" t="s">
        <v>240</v>
      </c>
      <c r="B8" s="757"/>
      <c r="C8" s="176"/>
      <c r="D8" s="980"/>
      <c r="E8" s="389"/>
      <c r="F8" s="389"/>
      <c r="G8" s="389"/>
    </row>
    <row r="9" spans="1:7" ht="7.5" customHeight="1" thickBot="1">
      <c r="A9" s="981"/>
      <c r="B9" s="982"/>
      <c r="C9" s="982"/>
      <c r="D9" s="982"/>
      <c r="E9" s="982"/>
      <c r="F9" s="982"/>
      <c r="G9" s="982"/>
    </row>
    <row r="10" spans="1:7" ht="15" customHeight="1">
      <c r="A10" s="972"/>
      <c r="B10" s="387"/>
      <c r="C10" s="387"/>
      <c r="D10" s="387"/>
      <c r="E10" s="973"/>
      <c r="F10" s="975" t="s">
        <v>248</v>
      </c>
      <c r="G10" s="976"/>
    </row>
    <row r="11" spans="1:7" ht="15" customHeight="1">
      <c r="A11" s="974"/>
      <c r="B11" s="362"/>
      <c r="C11" s="362"/>
      <c r="D11" s="362"/>
      <c r="E11" s="363"/>
      <c r="F11" s="103" t="s">
        <v>92</v>
      </c>
      <c r="G11" s="114" t="s">
        <v>103</v>
      </c>
    </row>
    <row r="12" spans="1:7" ht="24" customHeight="1">
      <c r="A12" s="307">
        <v>321</v>
      </c>
      <c r="B12" s="970" t="s">
        <v>241</v>
      </c>
      <c r="C12" s="970"/>
      <c r="D12" s="970"/>
      <c r="E12" s="971"/>
      <c r="F12" s="138">
        <v>0</v>
      </c>
      <c r="G12" s="90"/>
    </row>
    <row r="13" spans="1:7" ht="24" customHeight="1">
      <c r="A13" s="307">
        <v>322</v>
      </c>
      <c r="B13" s="970" t="s">
        <v>242</v>
      </c>
      <c r="C13" s="970"/>
      <c r="D13" s="970"/>
      <c r="E13" s="971"/>
      <c r="F13" s="138">
        <v>0</v>
      </c>
      <c r="G13" s="90"/>
    </row>
    <row r="14" spans="1:7" ht="24" customHeight="1">
      <c r="A14" s="307">
        <v>323</v>
      </c>
      <c r="B14" s="970" t="s">
        <v>45</v>
      </c>
      <c r="C14" s="970"/>
      <c r="D14" s="970"/>
      <c r="E14" s="971"/>
      <c r="F14" s="138">
        <v>0</v>
      </c>
      <c r="G14" s="90"/>
    </row>
    <row r="15" spans="1:7" ht="24" customHeight="1">
      <c r="A15" s="307">
        <v>324</v>
      </c>
      <c r="B15" s="970" t="s">
        <v>461</v>
      </c>
      <c r="C15" s="970"/>
      <c r="D15" s="970"/>
      <c r="E15" s="971"/>
      <c r="F15" s="208">
        <f>+IF(+IF(IF(DAP2!E18=0,0,(F12-F13)/DAP2!E18)&lt;0,0,IF(DAP2!E18=0,0,(F12-F13)/DAP2!E18))&gt;1,1,+IF(IF(DAP2!E18=0,0,(F12-F13)/DAP2!E18)&lt;0,0,IF(DAP2!E18=0,0,(F12-F13)/DAP2!E18)))</f>
        <v>0</v>
      </c>
      <c r="G15" s="90"/>
    </row>
    <row r="16" spans="1:7" ht="24" customHeight="1">
      <c r="A16" s="307">
        <v>325</v>
      </c>
      <c r="B16" s="970" t="s">
        <v>462</v>
      </c>
      <c r="C16" s="970"/>
      <c r="D16" s="970"/>
      <c r="E16" s="971"/>
      <c r="F16" s="139">
        <f>ROUND(+DAP2!F36*F15,0)</f>
        <v>0</v>
      </c>
      <c r="G16" s="90"/>
    </row>
    <row r="17" spans="1:7" ht="24" customHeight="1" thickBot="1">
      <c r="A17" s="308">
        <v>326</v>
      </c>
      <c r="B17" s="986" t="s">
        <v>84</v>
      </c>
      <c r="C17" s="986"/>
      <c r="D17" s="986"/>
      <c r="E17" s="987"/>
      <c r="F17" s="140">
        <f>+MIN(F14,F16)</f>
        <v>0</v>
      </c>
      <c r="G17" s="112"/>
    </row>
    <row r="18" spans="1:7" ht="24" customHeight="1" thickBot="1">
      <c r="A18" s="309">
        <v>327</v>
      </c>
      <c r="B18" s="992" t="s">
        <v>85</v>
      </c>
      <c r="C18" s="992"/>
      <c r="D18" s="992"/>
      <c r="E18" s="993"/>
      <c r="F18" s="141">
        <f>+F14-F17</f>
        <v>0</v>
      </c>
      <c r="G18" s="113"/>
    </row>
    <row r="19" spans="1:7" ht="24" customHeight="1" thickBot="1">
      <c r="A19" s="996" t="s">
        <v>146</v>
      </c>
      <c r="B19" s="997"/>
      <c r="C19" s="997"/>
      <c r="D19" s="997"/>
      <c r="E19" s="997"/>
      <c r="F19" s="997"/>
      <c r="G19" s="997"/>
    </row>
    <row r="20" spans="1:7" ht="330" customHeight="1">
      <c r="A20" s="516"/>
      <c r="B20" s="498"/>
      <c r="C20" s="498"/>
      <c r="D20" s="498"/>
      <c r="E20" s="498"/>
      <c r="F20" s="498"/>
      <c r="G20" s="498"/>
    </row>
    <row r="21" spans="1:7" ht="15.75" customHeight="1">
      <c r="A21" s="990" t="str">
        <f>+DAP1!A44</f>
        <v>Formulář zpracovala ASPEKT HM, daňová, účetní a auditorská kancelář, www.danovapriznani.cz, business.center.cz</v>
      </c>
      <c r="B21" s="990"/>
      <c r="C21" s="990"/>
      <c r="D21" s="990"/>
      <c r="E21" s="991"/>
      <c r="F21" s="991"/>
      <c r="G21" s="991"/>
    </row>
    <row r="22" spans="1:60" s="207" customFormat="1" ht="12" customHeight="1">
      <c r="A22" s="988" t="s">
        <v>147</v>
      </c>
      <c r="B22" s="988"/>
      <c r="C22" s="988"/>
      <c r="D22" s="988"/>
      <c r="E22" s="989"/>
      <c r="F22" s="989"/>
      <c r="G22" s="989"/>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row>
    <row r="23" spans="1:7" ht="12.75">
      <c r="A23" s="984" t="s">
        <v>316</v>
      </c>
      <c r="B23" s="984"/>
      <c r="C23" s="984"/>
      <c r="D23" s="984"/>
      <c r="E23" s="985"/>
      <c r="F23" s="985"/>
      <c r="G23" s="985"/>
    </row>
    <row r="24" spans="1:7" ht="12.75">
      <c r="A24" s="99"/>
      <c r="B24" s="99"/>
      <c r="C24" s="99"/>
      <c r="D24" s="99"/>
      <c r="E24" s="99"/>
      <c r="F24" s="99"/>
      <c r="G24" s="99"/>
    </row>
    <row r="25" spans="1:7" ht="12.75">
      <c r="A25" s="99"/>
      <c r="B25" s="99"/>
      <c r="C25" s="99"/>
      <c r="D25" s="99"/>
      <c r="E25" s="99"/>
      <c r="F25" s="99"/>
      <c r="G25" s="99"/>
    </row>
    <row r="26" spans="1:7" ht="12.75">
      <c r="A26" s="99"/>
      <c r="B26" s="99"/>
      <c r="C26" s="99"/>
      <c r="D26" s="99"/>
      <c r="E26" s="99"/>
      <c r="F26" s="99"/>
      <c r="G26" s="99"/>
    </row>
    <row r="27" spans="1:7" ht="12.75">
      <c r="A27" s="99"/>
      <c r="B27" s="99"/>
      <c r="C27" s="99"/>
      <c r="D27" s="99"/>
      <c r="E27" s="99"/>
      <c r="F27" s="99"/>
      <c r="G27" s="99"/>
    </row>
    <row r="28" spans="1:7" ht="12.75">
      <c r="A28" s="99"/>
      <c r="B28" s="99"/>
      <c r="C28" s="99"/>
      <c r="D28" s="99"/>
      <c r="E28" s="99"/>
      <c r="F28" s="99"/>
      <c r="G28" s="99"/>
    </row>
    <row r="29" spans="1:7" ht="12.75">
      <c r="A29" s="99"/>
      <c r="B29" s="99"/>
      <c r="C29" s="99"/>
      <c r="D29" s="99"/>
      <c r="E29" s="99"/>
      <c r="F29" s="99"/>
      <c r="G29" s="99"/>
    </row>
    <row r="30" spans="1:7" ht="12.75">
      <c r="A30" s="99"/>
      <c r="B30" s="99"/>
      <c r="C30" s="99"/>
      <c r="D30" s="99"/>
      <c r="E30" s="99"/>
      <c r="F30" s="99"/>
      <c r="G30" s="99"/>
    </row>
    <row r="31" spans="1:7" ht="12.75">
      <c r="A31" s="99"/>
      <c r="B31" s="99"/>
      <c r="C31" s="99"/>
      <c r="D31" s="99"/>
      <c r="E31" s="99"/>
      <c r="F31" s="99"/>
      <c r="G31" s="99"/>
    </row>
    <row r="32" spans="1:7" ht="12.75">
      <c r="A32" s="99"/>
      <c r="B32" s="99"/>
      <c r="C32" s="99"/>
      <c r="D32" s="99"/>
      <c r="E32" s="99"/>
      <c r="F32" s="99"/>
      <c r="G32" s="99"/>
    </row>
    <row r="33" spans="1:7" ht="12.75">
      <c r="A33" s="99"/>
      <c r="B33" s="99"/>
      <c r="C33" s="99"/>
      <c r="D33" s="99"/>
      <c r="E33" s="99"/>
      <c r="F33" s="99"/>
      <c r="G33" s="99"/>
    </row>
    <row r="34" spans="1:7" ht="12.75">
      <c r="A34" s="99"/>
      <c r="B34" s="99"/>
      <c r="C34" s="99"/>
      <c r="D34" s="99"/>
      <c r="E34" s="99"/>
      <c r="F34" s="99"/>
      <c r="G34" s="99"/>
    </row>
    <row r="35" spans="1:7" ht="12.75">
      <c r="A35" s="99"/>
      <c r="B35" s="99"/>
      <c r="C35" s="99"/>
      <c r="D35" s="99"/>
      <c r="E35" s="99"/>
      <c r="F35" s="99"/>
      <c r="G35" s="99"/>
    </row>
    <row r="36" spans="1:7" ht="12.75">
      <c r="A36" s="99"/>
      <c r="B36" s="99"/>
      <c r="C36" s="99"/>
      <c r="D36" s="99"/>
      <c r="E36" s="99"/>
      <c r="F36" s="99"/>
      <c r="G36" s="99"/>
    </row>
    <row r="37" spans="1:7" ht="12.75">
      <c r="A37" s="99"/>
      <c r="B37" s="99"/>
      <c r="C37" s="99"/>
      <c r="D37" s="99"/>
      <c r="E37" s="99"/>
      <c r="F37" s="99"/>
      <c r="G37" s="99"/>
    </row>
    <row r="38" spans="1:7" ht="12.75">
      <c r="A38" s="99"/>
      <c r="B38" s="99"/>
      <c r="C38" s="99"/>
      <c r="D38" s="99"/>
      <c r="E38" s="99"/>
      <c r="F38" s="99"/>
      <c r="G38" s="99"/>
    </row>
    <row r="39" spans="1:7" ht="12.75">
      <c r="A39" s="99"/>
      <c r="B39" s="99"/>
      <c r="C39" s="99"/>
      <c r="D39" s="99"/>
      <c r="E39" s="99"/>
      <c r="F39" s="99"/>
      <c r="G39" s="99"/>
    </row>
    <row r="40" spans="1:7" ht="12.75">
      <c r="A40" s="99"/>
      <c r="B40" s="99"/>
      <c r="C40" s="99"/>
      <c r="D40" s="99"/>
      <c r="E40" s="99"/>
      <c r="F40" s="99"/>
      <c r="G40" s="99"/>
    </row>
    <row r="41" spans="1:7" ht="12.75">
      <c r="A41" s="99"/>
      <c r="B41" s="99"/>
      <c r="C41" s="99"/>
      <c r="D41" s="99"/>
      <c r="E41" s="99"/>
      <c r="F41" s="99"/>
      <c r="G41" s="99"/>
    </row>
    <row r="42" spans="1:7" ht="12.75">
      <c r="A42" s="99"/>
      <c r="B42" s="99"/>
      <c r="C42" s="99"/>
      <c r="D42" s="99"/>
      <c r="E42" s="99"/>
      <c r="F42" s="99"/>
      <c r="G42" s="99"/>
    </row>
    <row r="43" spans="1:7" ht="12.75">
      <c r="A43" s="99"/>
      <c r="B43" s="99"/>
      <c r="C43" s="99"/>
      <c r="D43" s="99"/>
      <c r="E43" s="99"/>
      <c r="F43" s="99"/>
      <c r="G43" s="99"/>
    </row>
    <row r="44" spans="1:7" ht="12.75">
      <c r="A44" s="99"/>
      <c r="B44" s="99"/>
      <c r="C44" s="99"/>
      <c r="D44" s="99"/>
      <c r="E44" s="99"/>
      <c r="F44" s="99"/>
      <c r="G44" s="99"/>
    </row>
    <row r="45" spans="1:7" ht="12.75">
      <c r="A45" s="99"/>
      <c r="B45" s="99"/>
      <c r="C45" s="99"/>
      <c r="D45" s="99"/>
      <c r="E45" s="99"/>
      <c r="F45" s="99"/>
      <c r="G45" s="99"/>
    </row>
    <row r="46" spans="1:7" ht="12.75">
      <c r="A46" s="99"/>
      <c r="B46" s="99"/>
      <c r="C46" s="99"/>
      <c r="D46" s="99"/>
      <c r="E46" s="99"/>
      <c r="F46" s="99"/>
      <c r="G46" s="99"/>
    </row>
    <row r="47" spans="1:7" ht="12.75">
      <c r="A47" s="99"/>
      <c r="B47" s="99"/>
      <c r="C47" s="99"/>
      <c r="D47" s="99"/>
      <c r="E47" s="99"/>
      <c r="F47" s="99"/>
      <c r="G47" s="99"/>
    </row>
    <row r="48" spans="1:7" ht="12.75">
      <c r="A48" s="99"/>
      <c r="B48" s="99"/>
      <c r="C48" s="99"/>
      <c r="D48" s="99"/>
      <c r="E48" s="99"/>
      <c r="F48" s="99"/>
      <c r="G48" s="99"/>
    </row>
    <row r="49" spans="1:7" ht="12.75">
      <c r="A49" s="99"/>
      <c r="B49" s="99"/>
      <c r="C49" s="99"/>
      <c r="D49" s="99"/>
      <c r="E49" s="99"/>
      <c r="F49" s="99"/>
      <c r="G49" s="99"/>
    </row>
    <row r="50" spans="1:7" ht="12.75">
      <c r="A50" s="99"/>
      <c r="B50" s="99"/>
      <c r="C50" s="99"/>
      <c r="D50" s="99"/>
      <c r="E50" s="99"/>
      <c r="F50" s="99"/>
      <c r="G50" s="99"/>
    </row>
    <row r="51" spans="1:7" ht="12.75">
      <c r="A51" s="99"/>
      <c r="B51" s="99"/>
      <c r="C51" s="99"/>
      <c r="D51" s="99"/>
      <c r="E51" s="99"/>
      <c r="F51" s="99"/>
      <c r="G51" s="99"/>
    </row>
    <row r="52" spans="1:7" ht="12.75">
      <c r="A52" s="99"/>
      <c r="B52" s="99"/>
      <c r="C52" s="99"/>
      <c r="D52" s="99"/>
      <c r="E52" s="99"/>
      <c r="F52" s="99"/>
      <c r="G52" s="99"/>
    </row>
    <row r="53" spans="1:7" ht="12.75">
      <c r="A53" s="99"/>
      <c r="B53" s="99"/>
      <c r="C53" s="99"/>
      <c r="D53" s="99"/>
      <c r="E53" s="99"/>
      <c r="F53" s="99"/>
      <c r="G53" s="99"/>
    </row>
    <row r="54" spans="1:7" ht="12.75">
      <c r="A54" s="99"/>
      <c r="B54" s="99"/>
      <c r="C54" s="99"/>
      <c r="D54" s="99"/>
      <c r="E54" s="99"/>
      <c r="F54" s="99"/>
      <c r="G54" s="99"/>
    </row>
    <row r="55" spans="1:7" ht="12.75">
      <c r="A55" s="99"/>
      <c r="B55" s="99"/>
      <c r="C55" s="99"/>
      <c r="D55" s="99"/>
      <c r="E55" s="99"/>
      <c r="F55" s="99"/>
      <c r="G55" s="99"/>
    </row>
    <row r="56" spans="1:7" ht="12.75">
      <c r="A56" s="99"/>
      <c r="B56" s="99"/>
      <c r="C56" s="99"/>
      <c r="D56" s="99"/>
      <c r="E56" s="99"/>
      <c r="F56" s="99"/>
      <c r="G56" s="99"/>
    </row>
    <row r="57" spans="1:7" ht="12.75">
      <c r="A57" s="99"/>
      <c r="B57" s="99"/>
      <c r="C57" s="99"/>
      <c r="D57" s="99"/>
      <c r="E57" s="99"/>
      <c r="F57" s="99"/>
      <c r="G57" s="99"/>
    </row>
    <row r="58" spans="1:7" ht="12.75">
      <c r="A58" s="99"/>
      <c r="B58" s="99"/>
      <c r="C58" s="99"/>
      <c r="D58" s="99"/>
      <c r="E58" s="99"/>
      <c r="F58" s="99"/>
      <c r="G58" s="99"/>
    </row>
    <row r="59" spans="1:7" ht="12.75">
      <c r="A59" s="99"/>
      <c r="B59" s="99"/>
      <c r="C59" s="99"/>
      <c r="D59" s="99"/>
      <c r="E59" s="99"/>
      <c r="F59" s="99"/>
      <c r="G59" s="99"/>
    </row>
    <row r="60" spans="1:7" ht="12.75">
      <c r="A60" s="99"/>
      <c r="B60" s="99"/>
      <c r="C60" s="99"/>
      <c r="D60" s="99"/>
      <c r="E60" s="99"/>
      <c r="F60" s="99"/>
      <c r="G60" s="99"/>
    </row>
    <row r="61" spans="1:7" ht="12.75">
      <c r="A61" s="99"/>
      <c r="B61" s="99"/>
      <c r="C61" s="99"/>
      <c r="D61" s="99"/>
      <c r="E61" s="99"/>
      <c r="F61" s="99"/>
      <c r="G61" s="99"/>
    </row>
    <row r="62" spans="1:7" ht="12.75">
      <c r="A62" s="99"/>
      <c r="B62" s="99"/>
      <c r="C62" s="99"/>
      <c r="D62" s="99"/>
      <c r="E62" s="99"/>
      <c r="F62" s="99"/>
      <c r="G62" s="99"/>
    </row>
    <row r="63" spans="1:7" ht="12.75">
      <c r="A63" s="99"/>
      <c r="B63" s="99"/>
      <c r="C63" s="99"/>
      <c r="D63" s="99"/>
      <c r="E63" s="99"/>
      <c r="F63" s="99"/>
      <c r="G63" s="99"/>
    </row>
    <row r="64" spans="1:7" ht="12.75">
      <c r="A64" s="99"/>
      <c r="B64" s="99"/>
      <c r="C64" s="99"/>
      <c r="D64" s="99"/>
      <c r="E64" s="99"/>
      <c r="F64" s="99"/>
      <c r="G64" s="99"/>
    </row>
    <row r="65" s="99" customFormat="1" ht="12.75"/>
    <row r="66" s="99" customFormat="1" ht="12.75"/>
    <row r="67" s="99" customFormat="1" ht="12.75"/>
    <row r="68" s="99" customFormat="1" ht="12.75"/>
    <row r="69" s="99" customFormat="1" ht="12.75"/>
    <row r="70" s="99" customFormat="1" ht="12.75"/>
    <row r="71" s="99" customFormat="1" ht="12.75"/>
    <row r="72" s="99" customFormat="1" ht="12.75"/>
    <row r="73" s="99" customFormat="1" ht="12.75"/>
    <row r="74" s="99" customFormat="1" ht="12.75"/>
    <row r="75" s="99" customFormat="1" ht="12.75"/>
    <row r="76" s="99" customFormat="1" ht="12.75"/>
    <row r="77" s="99" customFormat="1" ht="12.75"/>
    <row r="78" s="99" customFormat="1" ht="12.75"/>
    <row r="79" s="99" customFormat="1" ht="12.75"/>
    <row r="80" s="99" customFormat="1" ht="12.75"/>
    <row r="81" s="99" customFormat="1" ht="12.75"/>
    <row r="82" s="99" customFormat="1" ht="12.75"/>
    <row r="83" s="99" customFormat="1" ht="12.75"/>
    <row r="84" s="99" customFormat="1" ht="12.75"/>
    <row r="85" s="99" customFormat="1" ht="12.75"/>
    <row r="86" s="99" customFormat="1" ht="12.75"/>
    <row r="87" s="99" customFormat="1" ht="12.75"/>
    <row r="88" s="99" customFormat="1" ht="12.75"/>
    <row r="89" s="99" customFormat="1" ht="12.75"/>
    <row r="90" s="99" customFormat="1" ht="12.75"/>
    <row r="91" s="99" customFormat="1" ht="12.75"/>
    <row r="92" s="99" customFormat="1" ht="12.75"/>
    <row r="93" s="99" customFormat="1" ht="12.75"/>
    <row r="94" s="99" customFormat="1" ht="12.75"/>
    <row r="95" s="99" customFormat="1" ht="12.75"/>
    <row r="96" s="99" customFormat="1" ht="12.75"/>
    <row r="97" s="99" customFormat="1" ht="12.75"/>
    <row r="98" s="99" customFormat="1" ht="12.75"/>
    <row r="99" s="99" customFormat="1" ht="12.75"/>
    <row r="100" s="99" customFormat="1" ht="12.75"/>
    <row r="101" s="99" customFormat="1" ht="12.75"/>
    <row r="102" s="99" customFormat="1" ht="12.75"/>
    <row r="103" s="99" customFormat="1" ht="12.75"/>
    <row r="104" s="99" customFormat="1" ht="12.75"/>
    <row r="105" s="99" customFormat="1" ht="12.75"/>
    <row r="106" s="99" customFormat="1" ht="12.75"/>
    <row r="107" s="99" customFormat="1" ht="12.75"/>
    <row r="108" s="99" customFormat="1" ht="12.75"/>
    <row r="109" s="99" customFormat="1" ht="12.75"/>
    <row r="110" s="99" customFormat="1" ht="12.75"/>
    <row r="111" s="99" customFormat="1" ht="12.75"/>
    <row r="112" s="99" customFormat="1" ht="12.75"/>
    <row r="113" s="99" customFormat="1" ht="12.75"/>
    <row r="114" s="99" customFormat="1" ht="12.75"/>
  </sheetData>
  <sheetProtection password="EF65" sheet="1" objects="1" scenarios="1"/>
  <mergeCells count="25">
    <mergeCell ref="A1:C1"/>
    <mergeCell ref="D1:F1"/>
    <mergeCell ref="A2:F2"/>
    <mergeCell ref="A3:G3"/>
    <mergeCell ref="A4:G4"/>
    <mergeCell ref="A5:G5"/>
    <mergeCell ref="A6:G6"/>
    <mergeCell ref="A8:B8"/>
    <mergeCell ref="D8:G8"/>
    <mergeCell ref="B15:E15"/>
    <mergeCell ref="B16:E16"/>
    <mergeCell ref="A9:G9"/>
    <mergeCell ref="A10:E11"/>
    <mergeCell ref="F10:G10"/>
    <mergeCell ref="B12:E12"/>
    <mergeCell ref="A22:G22"/>
    <mergeCell ref="A23:G23"/>
    <mergeCell ref="A7:G7"/>
    <mergeCell ref="A19:G19"/>
    <mergeCell ref="A20:G20"/>
    <mergeCell ref="A21:G21"/>
    <mergeCell ref="B17:E17"/>
    <mergeCell ref="B18:E18"/>
    <mergeCell ref="B13:E13"/>
    <mergeCell ref="B14:E1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AL48"/>
  <sheetViews>
    <sheetView workbookViewId="0" topLeftCell="A1">
      <selection activeCell="B12" sqref="B12"/>
    </sheetView>
  </sheetViews>
  <sheetFormatPr defaultColWidth="9.140625" defaultRowHeight="12.75"/>
  <cols>
    <col min="2" max="6" width="18.7109375" style="0" customWidth="1"/>
    <col min="7" max="38" width="9.140625" style="34" customWidth="1"/>
  </cols>
  <sheetData>
    <row r="1" spans="1:6" ht="19.5" customHeight="1" thickBot="1">
      <c r="A1" s="1009"/>
      <c r="B1" s="1009"/>
      <c r="C1" s="1016" t="s">
        <v>356</v>
      </c>
      <c r="D1" s="1017"/>
      <c r="E1" s="1018"/>
      <c r="F1" s="221">
        <f>+2Př!I1</f>
      </c>
    </row>
    <row r="2" spans="1:6" ht="27.75" customHeight="1">
      <c r="A2" s="1009"/>
      <c r="B2" s="1009"/>
      <c r="C2" s="1009"/>
      <c r="D2" s="1009"/>
      <c r="E2" s="1009"/>
      <c r="F2" s="1009"/>
    </row>
    <row r="3" spans="1:6" ht="27.75" customHeight="1">
      <c r="A3" s="1019" t="s">
        <v>141</v>
      </c>
      <c r="B3" s="1019"/>
      <c r="C3" s="1019"/>
      <c r="D3" s="1019"/>
      <c r="E3" s="1019"/>
      <c r="F3" s="1019"/>
    </row>
    <row r="4" spans="1:6" ht="27.75" customHeight="1" thickBot="1">
      <c r="A4" s="1009"/>
      <c r="B4" s="1009"/>
      <c r="C4" s="1009"/>
      <c r="D4" s="1009"/>
      <c r="E4" s="1009"/>
      <c r="F4" s="1009"/>
    </row>
    <row r="5" spans="1:38" s="212" customFormat="1" ht="18.75" thickBot="1">
      <c r="A5" s="1020" t="s">
        <v>60</v>
      </c>
      <c r="B5" s="1020"/>
      <c r="C5" s="1020"/>
      <c r="D5" s="1020"/>
      <c r="E5" s="1021"/>
      <c r="F5" s="213">
        <f>+DAP1!F22</f>
        <v>2009</v>
      </c>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row>
    <row r="6" spans="1:6" ht="18">
      <c r="A6" s="1022" t="s">
        <v>142</v>
      </c>
      <c r="B6" s="1022"/>
      <c r="C6" s="1022"/>
      <c r="D6" s="1022"/>
      <c r="E6" s="1022"/>
      <c r="F6" s="1022"/>
    </row>
    <row r="7" spans="1:6" ht="15">
      <c r="A7" s="1023" t="s">
        <v>463</v>
      </c>
      <c r="B7" s="1023"/>
      <c r="C7" s="1023"/>
      <c r="D7" s="1023"/>
      <c r="E7" s="1023"/>
      <c r="F7" s="1023"/>
    </row>
    <row r="8" spans="1:6" ht="13.5" thickBot="1">
      <c r="A8" s="1009"/>
      <c r="B8" s="1009"/>
      <c r="C8" s="1009"/>
      <c r="D8" s="1009"/>
      <c r="E8" s="1009"/>
      <c r="F8" s="1009"/>
    </row>
    <row r="9" spans="1:6" ht="12.75">
      <c r="A9" s="263" t="s">
        <v>135</v>
      </c>
      <c r="B9" s="264" t="s">
        <v>140</v>
      </c>
      <c r="C9" s="264" t="s">
        <v>139</v>
      </c>
      <c r="D9" s="264" t="s">
        <v>138</v>
      </c>
      <c r="E9" s="264" t="s">
        <v>137</v>
      </c>
      <c r="F9" s="265" t="s">
        <v>136</v>
      </c>
    </row>
    <row r="10" spans="1:6" ht="12.75" customHeight="1">
      <c r="A10" s="1024" t="s">
        <v>400</v>
      </c>
      <c r="B10" s="1012" t="s">
        <v>464</v>
      </c>
      <c r="C10" s="1012" t="s">
        <v>131</v>
      </c>
      <c r="D10" s="1012" t="s">
        <v>132</v>
      </c>
      <c r="E10" s="1012" t="s">
        <v>133</v>
      </c>
      <c r="F10" s="1014" t="s">
        <v>134</v>
      </c>
    </row>
    <row r="11" spans="1:6" ht="45.75" customHeight="1">
      <c r="A11" s="1024"/>
      <c r="B11" s="1012"/>
      <c r="C11" s="1012"/>
      <c r="D11" s="1013"/>
      <c r="E11" s="1013"/>
      <c r="F11" s="1015"/>
    </row>
    <row r="12" spans="1:6" ht="18" customHeight="1">
      <c r="A12" s="223">
        <v>1</v>
      </c>
      <c r="B12" s="266">
        <v>2008</v>
      </c>
      <c r="C12" s="267">
        <v>0</v>
      </c>
      <c r="D12" s="267">
        <v>0</v>
      </c>
      <c r="E12" s="267">
        <v>0</v>
      </c>
      <c r="F12" s="268">
        <f aca="true" t="shared" si="0" ref="F12:F19">+C12-D12-E12</f>
        <v>0</v>
      </c>
    </row>
    <row r="13" spans="1:6" ht="18" customHeight="1">
      <c r="A13" s="223">
        <v>2</v>
      </c>
      <c r="B13" s="269"/>
      <c r="C13" s="267"/>
      <c r="D13" s="267"/>
      <c r="E13" s="267"/>
      <c r="F13" s="268">
        <f t="shared" si="0"/>
        <v>0</v>
      </c>
    </row>
    <row r="14" spans="1:6" ht="18" customHeight="1">
      <c r="A14" s="223">
        <v>3</v>
      </c>
      <c r="B14" s="269"/>
      <c r="C14" s="267"/>
      <c r="D14" s="267"/>
      <c r="E14" s="267"/>
      <c r="F14" s="268">
        <f t="shared" si="0"/>
        <v>0</v>
      </c>
    </row>
    <row r="15" spans="1:6" ht="18" customHeight="1">
      <c r="A15" s="223">
        <v>4</v>
      </c>
      <c r="B15" s="269"/>
      <c r="C15" s="267"/>
      <c r="D15" s="267"/>
      <c r="E15" s="267"/>
      <c r="F15" s="268">
        <f t="shared" si="0"/>
        <v>0</v>
      </c>
    </row>
    <row r="16" spans="1:6" ht="18" customHeight="1">
      <c r="A16" s="223">
        <v>5</v>
      </c>
      <c r="B16" s="269"/>
      <c r="C16" s="267"/>
      <c r="D16" s="267"/>
      <c r="E16" s="267"/>
      <c r="F16" s="268">
        <f t="shared" si="0"/>
        <v>0</v>
      </c>
    </row>
    <row r="17" spans="1:6" ht="18" customHeight="1">
      <c r="A17" s="223">
        <v>6</v>
      </c>
      <c r="B17" s="269"/>
      <c r="C17" s="267"/>
      <c r="D17" s="267"/>
      <c r="E17" s="267"/>
      <c r="F17" s="268">
        <f t="shared" si="0"/>
        <v>0</v>
      </c>
    </row>
    <row r="18" spans="1:6" ht="18" customHeight="1">
      <c r="A18" s="223">
        <v>7</v>
      </c>
      <c r="B18" s="269"/>
      <c r="C18" s="267"/>
      <c r="D18" s="267"/>
      <c r="E18" s="267"/>
      <c r="F18" s="268">
        <f t="shared" si="0"/>
        <v>0</v>
      </c>
    </row>
    <row r="19" spans="1:6" ht="18" customHeight="1">
      <c r="A19" s="223">
        <v>8</v>
      </c>
      <c r="B19" s="269"/>
      <c r="C19" s="267"/>
      <c r="D19" s="267"/>
      <c r="E19" s="267"/>
      <c r="F19" s="268">
        <f t="shared" si="0"/>
        <v>0</v>
      </c>
    </row>
    <row r="20" spans="1:6" ht="18" customHeight="1" thickBot="1">
      <c r="A20" s="270">
        <v>9</v>
      </c>
      <c r="B20" s="1025" t="s">
        <v>490</v>
      </c>
      <c r="C20" s="1026"/>
      <c r="D20" s="1026"/>
      <c r="E20" s="271">
        <f>SUM(E12:E19)</f>
        <v>0</v>
      </c>
      <c r="F20" s="272">
        <f>SUM(F12:F19)</f>
        <v>0</v>
      </c>
    </row>
    <row r="21" spans="1:6" ht="24" customHeight="1">
      <c r="A21" s="1006"/>
      <c r="B21" s="1006"/>
      <c r="C21" s="1006"/>
      <c r="D21" s="1006"/>
      <c r="E21" s="1006"/>
      <c r="F21" s="1006"/>
    </row>
    <row r="22" spans="1:6" ht="24" customHeight="1">
      <c r="A22" s="1006"/>
      <c r="B22" s="1006"/>
      <c r="C22" s="1006"/>
      <c r="D22" s="1006"/>
      <c r="E22" s="1006"/>
      <c r="F22" s="1006"/>
    </row>
    <row r="23" spans="1:6" ht="24" customHeight="1">
      <c r="A23" s="1006"/>
      <c r="B23" s="1006"/>
      <c r="C23" s="1006"/>
      <c r="D23" s="1006"/>
      <c r="E23" s="1006"/>
      <c r="F23" s="1006"/>
    </row>
    <row r="24" spans="1:6" ht="24" customHeight="1">
      <c r="A24" s="1006"/>
      <c r="B24" s="1006"/>
      <c r="C24" s="1006"/>
      <c r="D24" s="1006"/>
      <c r="E24" s="1006"/>
      <c r="F24" s="1006"/>
    </row>
    <row r="25" spans="1:6" ht="24" customHeight="1">
      <c r="A25" s="1006"/>
      <c r="B25" s="1006"/>
      <c r="C25" s="1006"/>
      <c r="D25" s="1006"/>
      <c r="E25" s="1006"/>
      <c r="F25" s="1006"/>
    </row>
    <row r="26" spans="1:6" ht="24" customHeight="1">
      <c r="A26" s="1006"/>
      <c r="B26" s="1006"/>
      <c r="C26" s="1006"/>
      <c r="D26" s="1006"/>
      <c r="E26" s="1006"/>
      <c r="F26" s="1006"/>
    </row>
    <row r="27" spans="1:6" ht="24" customHeight="1">
      <c r="A27" s="1006"/>
      <c r="B27" s="1006"/>
      <c r="C27" s="1006"/>
      <c r="D27" s="1006"/>
      <c r="E27" s="1006"/>
      <c r="F27" s="1006"/>
    </row>
    <row r="28" spans="1:6" ht="24" customHeight="1">
      <c r="A28" s="1006"/>
      <c r="B28" s="1006"/>
      <c r="C28" s="1006"/>
      <c r="D28" s="1006"/>
      <c r="E28" s="1006"/>
      <c r="F28" s="1006"/>
    </row>
    <row r="29" spans="1:6" ht="24" customHeight="1">
      <c r="A29" s="1006"/>
      <c r="B29" s="1006"/>
      <c r="C29" s="1006"/>
      <c r="D29" s="1006"/>
      <c r="E29" s="1006"/>
      <c r="F29" s="1006"/>
    </row>
    <row r="30" spans="1:6" ht="24" customHeight="1">
      <c r="A30" s="1006"/>
      <c r="B30" s="1006"/>
      <c r="C30" s="1006"/>
      <c r="D30" s="1006"/>
      <c r="E30" s="1006"/>
      <c r="F30" s="1006"/>
    </row>
    <row r="31" spans="1:6" ht="24" customHeight="1">
      <c r="A31" s="1006"/>
      <c r="B31" s="1006"/>
      <c r="C31" s="1006"/>
      <c r="D31" s="1006"/>
      <c r="E31" s="1006"/>
      <c r="F31" s="1006"/>
    </row>
    <row r="32" spans="1:6" ht="24" customHeight="1">
      <c r="A32" s="1006"/>
      <c r="B32" s="1006"/>
      <c r="C32" s="1006"/>
      <c r="D32" s="1006"/>
      <c r="E32" s="1006"/>
      <c r="F32" s="1006"/>
    </row>
    <row r="33" spans="1:6" ht="24" customHeight="1">
      <c r="A33" s="1006"/>
      <c r="B33" s="1006"/>
      <c r="C33" s="1006"/>
      <c r="D33" s="1006"/>
      <c r="E33" s="1006"/>
      <c r="F33" s="1006"/>
    </row>
    <row r="34" spans="1:6" ht="12.75">
      <c r="A34" s="1010" t="str">
        <f>+DAP1!A44</f>
        <v>Formulář zpracovala ASPEKT HM, daňová, účetní a auditorská kancelář, www.danovapriznani.cz, business.center.cz</v>
      </c>
      <c r="B34" s="1011"/>
      <c r="C34" s="1011"/>
      <c r="D34" s="1011"/>
      <c r="E34" s="1011"/>
      <c r="F34" s="1011"/>
    </row>
    <row r="35" spans="1:6" ht="12.75">
      <c r="A35" s="1007" t="s">
        <v>465</v>
      </c>
      <c r="B35" s="1007"/>
      <c r="C35" s="1007"/>
      <c r="D35" s="1007"/>
      <c r="E35" s="1007"/>
      <c r="F35" s="1007"/>
    </row>
    <row r="36" spans="1:6" ht="12.75">
      <c r="A36" s="1008" t="s">
        <v>316</v>
      </c>
      <c r="B36" s="1008"/>
      <c r="C36" s="1008"/>
      <c r="D36" s="1008"/>
      <c r="E36" s="1008"/>
      <c r="F36" s="1008"/>
    </row>
    <row r="37" spans="1:6" ht="12.75">
      <c r="A37" s="34"/>
      <c r="B37" s="34"/>
      <c r="C37" s="34"/>
      <c r="D37" s="34"/>
      <c r="E37" s="34"/>
      <c r="F37" s="34"/>
    </row>
    <row r="38" spans="1:6" ht="12.75">
      <c r="A38" s="34"/>
      <c r="B38" s="34"/>
      <c r="C38" s="34"/>
      <c r="D38" s="34"/>
      <c r="E38" s="34"/>
      <c r="F38" s="34"/>
    </row>
    <row r="39" spans="1:6" ht="12.75">
      <c r="A39" s="34"/>
      <c r="B39" s="34"/>
      <c r="C39" s="34"/>
      <c r="D39" s="34"/>
      <c r="E39" s="34"/>
      <c r="F39" s="34"/>
    </row>
    <row r="40" spans="1:6" ht="12.75">
      <c r="A40" s="34"/>
      <c r="B40" s="34"/>
      <c r="C40" s="34"/>
      <c r="D40" s="34"/>
      <c r="E40" s="34"/>
      <c r="F40" s="34"/>
    </row>
    <row r="41" spans="1:6" ht="12.75">
      <c r="A41" s="34"/>
      <c r="B41" s="34"/>
      <c r="C41" s="34"/>
      <c r="D41" s="34"/>
      <c r="E41" s="34"/>
      <c r="F41" s="34"/>
    </row>
    <row r="42" spans="1:6" ht="12.75">
      <c r="A42" s="34"/>
      <c r="B42" s="34"/>
      <c r="C42" s="34"/>
      <c r="D42" s="34"/>
      <c r="E42" s="34"/>
      <c r="F42" s="34"/>
    </row>
    <row r="43" spans="1:6" ht="12.75">
      <c r="A43" s="34"/>
      <c r="B43" s="34"/>
      <c r="C43" s="34"/>
      <c r="D43" s="34"/>
      <c r="E43" s="34"/>
      <c r="F43" s="34"/>
    </row>
    <row r="44" spans="1:6" ht="12.75">
      <c r="A44" s="34"/>
      <c r="B44" s="34"/>
      <c r="C44" s="34"/>
      <c r="D44" s="34"/>
      <c r="E44" s="34"/>
      <c r="F44" s="34"/>
    </row>
    <row r="45" spans="1:6" ht="12.75">
      <c r="A45" s="34"/>
      <c r="B45" s="34"/>
      <c r="C45" s="34"/>
      <c r="D45" s="34"/>
      <c r="E45" s="34"/>
      <c r="F45" s="34"/>
    </row>
    <row r="46" spans="1:6" ht="12.75">
      <c r="A46" s="34"/>
      <c r="B46" s="34"/>
      <c r="C46" s="34"/>
      <c r="D46" s="34"/>
      <c r="E46" s="34"/>
      <c r="F46" s="34"/>
    </row>
    <row r="47" spans="1:6" ht="12.75">
      <c r="A47" s="34"/>
      <c r="B47" s="34"/>
      <c r="C47" s="34"/>
      <c r="D47" s="34"/>
      <c r="E47" s="34"/>
      <c r="F47" s="34"/>
    </row>
    <row r="48" spans="1:6" ht="12.75">
      <c r="A48" s="34"/>
      <c r="B48" s="34"/>
      <c r="C48" s="34"/>
      <c r="D48" s="34"/>
      <c r="E48" s="34"/>
      <c r="F48" s="34"/>
    </row>
    <row r="49" s="34" customFormat="1" ht="12.75"/>
    <row r="50" s="34" customFormat="1" ht="12.75"/>
    <row r="51" s="34" customFormat="1" ht="12.75"/>
    <row r="52" s="34" customFormat="1" ht="12.75"/>
    <row r="53" s="34" customFormat="1" ht="12.75"/>
    <row r="54" s="34" customFormat="1" ht="12.75"/>
    <row r="55" s="34" customFormat="1" ht="12.75"/>
    <row r="56" s="34" customFormat="1" ht="12.75"/>
    <row r="57" s="34" customFormat="1" ht="12.75"/>
    <row r="58" s="34" customFormat="1" ht="12.75"/>
    <row r="59" s="34" customFormat="1" ht="12.75"/>
    <row r="60" s="34" customFormat="1" ht="12.75"/>
    <row r="61" s="34" customFormat="1" ht="12.75"/>
  </sheetData>
  <sheetProtection password="EF65" sheet="1" objects="1" scenarios="1"/>
  <mergeCells count="32">
    <mergeCell ref="A10:A11"/>
    <mergeCell ref="B10:B11"/>
    <mergeCell ref="C10:C11"/>
    <mergeCell ref="B20:D20"/>
    <mergeCell ref="D10:D11"/>
    <mergeCell ref="E10:E11"/>
    <mergeCell ref="F10:F11"/>
    <mergeCell ref="C1:E1"/>
    <mergeCell ref="A1:B1"/>
    <mergeCell ref="A2:F2"/>
    <mergeCell ref="A3:F3"/>
    <mergeCell ref="A4:F4"/>
    <mergeCell ref="A5:E5"/>
    <mergeCell ref="A6:F6"/>
    <mergeCell ref="A7:F7"/>
    <mergeCell ref="A8:F8"/>
    <mergeCell ref="A34:F34"/>
    <mergeCell ref="A21:F21"/>
    <mergeCell ref="A22:F22"/>
    <mergeCell ref="A23:F23"/>
    <mergeCell ref="A24:F24"/>
    <mergeCell ref="A25:F25"/>
    <mergeCell ref="A26:F26"/>
    <mergeCell ref="A27:F27"/>
    <mergeCell ref="A28:F28"/>
    <mergeCell ref="A33:F33"/>
    <mergeCell ref="A35:F35"/>
    <mergeCell ref="A36:F36"/>
    <mergeCell ref="A29:F29"/>
    <mergeCell ref="A30:F30"/>
    <mergeCell ref="A31:F31"/>
    <mergeCell ref="A32:F32"/>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U48"/>
  <sheetViews>
    <sheetView workbookViewId="0" topLeftCell="A1">
      <selection activeCell="B10" sqref="B10"/>
    </sheetView>
  </sheetViews>
  <sheetFormatPr defaultColWidth="9.140625" defaultRowHeight="12.75"/>
  <cols>
    <col min="1" max="1" width="7.421875" style="0" customWidth="1"/>
    <col min="2" max="2" width="64.7109375" style="0" customWidth="1"/>
    <col min="3" max="6" width="18.7109375" style="0" customWidth="1"/>
    <col min="7" max="21" width="9.140625" style="34" customWidth="1"/>
  </cols>
  <sheetData>
    <row r="1" spans="1:6" ht="18" customHeight="1">
      <c r="A1" s="1016" t="s">
        <v>356</v>
      </c>
      <c r="B1" s="1006"/>
      <c r="C1" s="1006"/>
      <c r="D1" s="1029"/>
      <c r="E1" s="1027">
        <f>+6Př!F1</f>
      </c>
      <c r="F1" s="1028"/>
    </row>
    <row r="2" spans="1:6" ht="12.75">
      <c r="A2" s="1006"/>
      <c r="B2" s="1006"/>
      <c r="C2" s="1006"/>
      <c r="D2" s="1006"/>
      <c r="E2" s="1006"/>
      <c r="F2" s="1006"/>
    </row>
    <row r="3" spans="1:21" s="174" customFormat="1" ht="27.75">
      <c r="A3" s="1030" t="s">
        <v>53</v>
      </c>
      <c r="B3" s="1030"/>
      <c r="C3" s="1030"/>
      <c r="D3" s="1030"/>
      <c r="E3" s="1030"/>
      <c r="F3" s="1030"/>
      <c r="G3" s="142"/>
      <c r="H3" s="142"/>
      <c r="I3" s="142"/>
      <c r="J3" s="142"/>
      <c r="K3" s="142"/>
      <c r="L3" s="142"/>
      <c r="M3" s="142"/>
      <c r="N3" s="142"/>
      <c r="O3" s="142"/>
      <c r="P3" s="142"/>
      <c r="Q3" s="142"/>
      <c r="R3" s="142"/>
      <c r="S3" s="142"/>
      <c r="T3" s="142"/>
      <c r="U3" s="142"/>
    </row>
    <row r="4" spans="1:21" s="174" customFormat="1" ht="18">
      <c r="A4" s="329" t="s">
        <v>466</v>
      </c>
      <c r="B4" s="329"/>
      <c r="C4" s="329"/>
      <c r="D4" s="329"/>
      <c r="E4" s="329"/>
      <c r="F4" s="329"/>
      <c r="G4" s="142"/>
      <c r="H4" s="142"/>
      <c r="I4" s="142"/>
      <c r="J4" s="142"/>
      <c r="K4" s="142"/>
      <c r="L4" s="142"/>
      <c r="M4" s="142"/>
      <c r="N4" s="142"/>
      <c r="O4" s="142"/>
      <c r="P4" s="142"/>
      <c r="Q4" s="142"/>
      <c r="R4" s="142"/>
      <c r="S4" s="142"/>
      <c r="T4" s="142"/>
      <c r="U4" s="142"/>
    </row>
    <row r="5" spans="1:21" s="174" customFormat="1" ht="18">
      <c r="A5" s="329" t="s">
        <v>298</v>
      </c>
      <c r="B5" s="329"/>
      <c r="C5" s="329"/>
      <c r="D5" s="329"/>
      <c r="E5" s="329"/>
      <c r="F5" s="329"/>
      <c r="G5" s="142"/>
      <c r="H5" s="142"/>
      <c r="I5" s="142"/>
      <c r="J5" s="142"/>
      <c r="K5" s="142"/>
      <c r="L5" s="142"/>
      <c r="M5" s="142"/>
      <c r="N5" s="142"/>
      <c r="O5" s="142"/>
      <c r="P5" s="142"/>
      <c r="Q5" s="142"/>
      <c r="R5" s="142"/>
      <c r="S5" s="142"/>
      <c r="T5" s="142"/>
      <c r="U5" s="142"/>
    </row>
    <row r="6" spans="1:21" s="174" customFormat="1" ht="18">
      <c r="A6" s="1031" t="s">
        <v>60</v>
      </c>
      <c r="B6" s="1031"/>
      <c r="C6" s="1031"/>
      <c r="D6" s="1032"/>
      <c r="E6" s="215">
        <f>+DAP1!F22</f>
        <v>2009</v>
      </c>
      <c r="F6" s="175"/>
      <c r="G6" s="142"/>
      <c r="H6" s="142"/>
      <c r="I6" s="142"/>
      <c r="J6" s="142"/>
      <c r="K6" s="142"/>
      <c r="L6" s="142"/>
      <c r="M6" s="142"/>
      <c r="N6" s="142"/>
      <c r="O6" s="142"/>
      <c r="P6" s="142"/>
      <c r="Q6" s="142"/>
      <c r="R6" s="142"/>
      <c r="S6" s="142"/>
      <c r="T6" s="142"/>
      <c r="U6" s="142"/>
    </row>
    <row r="7" spans="1:6" ht="13.5" thickBot="1">
      <c r="A7" s="1006"/>
      <c r="B7" s="1006"/>
      <c r="C7" s="1006"/>
      <c r="D7" s="1006"/>
      <c r="E7" s="1006"/>
      <c r="F7" s="1006"/>
    </row>
    <row r="8" spans="1:6" ht="18" customHeight="1">
      <c r="A8" s="273" t="s">
        <v>400</v>
      </c>
      <c r="B8" s="274" t="s">
        <v>467</v>
      </c>
      <c r="C8" s="274" t="s">
        <v>468</v>
      </c>
      <c r="D8" s="274" t="s">
        <v>469</v>
      </c>
      <c r="E8" s="274" t="s">
        <v>470</v>
      </c>
      <c r="F8" s="275" t="s">
        <v>471</v>
      </c>
    </row>
    <row r="9" spans="1:6" ht="18" customHeight="1" thickBot="1">
      <c r="A9" s="276" t="s">
        <v>61</v>
      </c>
      <c r="B9" s="277" t="s">
        <v>62</v>
      </c>
      <c r="C9" s="277" t="s">
        <v>63</v>
      </c>
      <c r="D9" s="277" t="s">
        <v>64</v>
      </c>
      <c r="E9" s="277" t="s">
        <v>65</v>
      </c>
      <c r="F9" s="278" t="s">
        <v>66</v>
      </c>
    </row>
    <row r="10" spans="1:6" ht="18" customHeight="1">
      <c r="A10" s="279">
        <v>1</v>
      </c>
      <c r="B10" s="280"/>
      <c r="C10" s="281"/>
      <c r="D10" s="281"/>
      <c r="E10" s="281"/>
      <c r="F10" s="282"/>
    </row>
    <row r="11" spans="1:6" ht="18" customHeight="1">
      <c r="A11" s="283"/>
      <c r="B11" s="176"/>
      <c r="C11" s="284"/>
      <c r="D11" s="284"/>
      <c r="E11" s="284"/>
      <c r="F11" s="285"/>
    </row>
    <row r="12" spans="1:6" ht="18" customHeight="1">
      <c r="A12" s="283"/>
      <c r="B12" s="176"/>
      <c r="C12" s="284"/>
      <c r="D12" s="284"/>
      <c r="E12" s="284"/>
      <c r="F12" s="285"/>
    </row>
    <row r="13" spans="1:6" ht="18" customHeight="1">
      <c r="A13" s="283"/>
      <c r="B13" s="176"/>
      <c r="C13" s="284"/>
      <c r="D13" s="284"/>
      <c r="E13" s="284"/>
      <c r="F13" s="285"/>
    </row>
    <row r="14" spans="1:6" ht="18" customHeight="1">
      <c r="A14" s="283"/>
      <c r="B14" s="176"/>
      <c r="C14" s="284"/>
      <c r="D14" s="284"/>
      <c r="E14" s="284"/>
      <c r="F14" s="285"/>
    </row>
    <row r="15" spans="1:6" ht="18" customHeight="1">
      <c r="A15" s="283"/>
      <c r="B15" s="176"/>
      <c r="C15" s="284"/>
      <c r="D15" s="284"/>
      <c r="E15" s="284"/>
      <c r="F15" s="285"/>
    </row>
    <row r="16" spans="1:6" ht="18" customHeight="1">
      <c r="A16" s="283"/>
      <c r="B16" s="176"/>
      <c r="C16" s="284"/>
      <c r="D16" s="284"/>
      <c r="E16" s="284"/>
      <c r="F16" s="285"/>
    </row>
    <row r="17" spans="1:6" ht="18" customHeight="1">
      <c r="A17" s="283"/>
      <c r="B17" s="176"/>
      <c r="C17" s="284"/>
      <c r="D17" s="284"/>
      <c r="E17" s="284"/>
      <c r="F17" s="285"/>
    </row>
    <row r="18" spans="1:6" ht="18" customHeight="1">
      <c r="A18" s="283"/>
      <c r="B18" s="176"/>
      <c r="C18" s="284"/>
      <c r="D18" s="284"/>
      <c r="E18" s="284"/>
      <c r="F18" s="285"/>
    </row>
    <row r="19" spans="1:6" ht="18" customHeight="1">
      <c r="A19" s="283"/>
      <c r="B19" s="176"/>
      <c r="C19" s="284"/>
      <c r="D19" s="284"/>
      <c r="E19" s="284"/>
      <c r="F19" s="285"/>
    </row>
    <row r="20" spans="1:6" ht="18" customHeight="1">
      <c r="A20" s="283"/>
      <c r="B20" s="176"/>
      <c r="C20" s="284"/>
      <c r="D20" s="284"/>
      <c r="E20" s="284"/>
      <c r="F20" s="285"/>
    </row>
    <row r="21" spans="1:6" ht="18" customHeight="1">
      <c r="A21" s="283"/>
      <c r="B21" s="176"/>
      <c r="C21" s="284"/>
      <c r="D21" s="284"/>
      <c r="E21" s="284"/>
      <c r="F21" s="285"/>
    </row>
    <row r="22" spans="1:6" ht="18" customHeight="1">
      <c r="A22" s="283"/>
      <c r="B22" s="176"/>
      <c r="C22" s="284"/>
      <c r="D22" s="284"/>
      <c r="E22" s="284"/>
      <c r="F22" s="285"/>
    </row>
    <row r="23" spans="1:6" ht="18" customHeight="1">
      <c r="A23" s="283"/>
      <c r="B23" s="176"/>
      <c r="C23" s="284"/>
      <c r="D23" s="284"/>
      <c r="E23" s="284"/>
      <c r="F23" s="285"/>
    </row>
    <row r="24" spans="1:6" ht="18" customHeight="1">
      <c r="A24" s="283"/>
      <c r="B24" s="176"/>
      <c r="C24" s="284"/>
      <c r="D24" s="284"/>
      <c r="E24" s="284"/>
      <c r="F24" s="285"/>
    </row>
    <row r="25" spans="1:6" ht="18" customHeight="1" thickBot="1">
      <c r="A25" s="286"/>
      <c r="B25" s="287"/>
      <c r="C25" s="288"/>
      <c r="D25" s="288"/>
      <c r="E25" s="288"/>
      <c r="F25" s="289"/>
    </row>
    <row r="26" spans="1:6" ht="12.75">
      <c r="A26" s="1033"/>
      <c r="B26" s="1033"/>
      <c r="C26" s="1033"/>
      <c r="D26" s="1033"/>
      <c r="E26" s="1033"/>
      <c r="F26" s="1033"/>
    </row>
    <row r="27" spans="1:21" s="174" customFormat="1" ht="12.75">
      <c r="A27" s="1034" t="s">
        <v>67</v>
      </c>
      <c r="B27" s="716"/>
      <c r="C27" s="716"/>
      <c r="D27" s="716"/>
      <c r="E27" s="716"/>
      <c r="F27" s="716"/>
      <c r="G27" s="142"/>
      <c r="H27" s="142"/>
      <c r="I27" s="142"/>
      <c r="J27" s="142"/>
      <c r="K27" s="142"/>
      <c r="L27" s="142"/>
      <c r="M27" s="142"/>
      <c r="N27" s="142"/>
      <c r="O27" s="142"/>
      <c r="P27" s="142"/>
      <c r="Q27" s="142"/>
      <c r="R27" s="142"/>
      <c r="S27" s="142"/>
      <c r="T27" s="142"/>
      <c r="U27" s="142"/>
    </row>
    <row r="28" spans="1:21" s="174" customFormat="1" ht="24" customHeight="1">
      <c r="A28" s="1035" t="s">
        <v>68</v>
      </c>
      <c r="B28" s="434"/>
      <c r="C28" s="434"/>
      <c r="D28" s="434"/>
      <c r="E28" s="434"/>
      <c r="F28" s="434"/>
      <c r="G28" s="142"/>
      <c r="H28" s="142"/>
      <c r="I28" s="142"/>
      <c r="J28" s="142"/>
      <c r="K28" s="142"/>
      <c r="L28" s="142"/>
      <c r="M28" s="142"/>
      <c r="N28" s="142"/>
      <c r="O28" s="142"/>
      <c r="P28" s="142"/>
      <c r="Q28" s="142"/>
      <c r="R28" s="142"/>
      <c r="S28" s="142"/>
      <c r="T28" s="142"/>
      <c r="U28" s="142"/>
    </row>
    <row r="29" spans="1:21" s="174" customFormat="1" ht="12.75">
      <c r="A29" s="1034" t="s">
        <v>69</v>
      </c>
      <c r="B29" s="716"/>
      <c r="C29" s="716"/>
      <c r="D29" s="716"/>
      <c r="E29" s="716"/>
      <c r="F29" s="716"/>
      <c r="G29" s="142"/>
      <c r="H29" s="142"/>
      <c r="I29" s="142"/>
      <c r="J29" s="142"/>
      <c r="K29" s="142"/>
      <c r="L29" s="142"/>
      <c r="M29" s="142"/>
      <c r="N29" s="142"/>
      <c r="O29" s="142"/>
      <c r="P29" s="142"/>
      <c r="Q29" s="142"/>
      <c r="R29" s="142"/>
      <c r="S29" s="142"/>
      <c r="T29" s="142"/>
      <c r="U29" s="142"/>
    </row>
    <row r="30" spans="1:21" s="174" customFormat="1" ht="12.75">
      <c r="A30" s="1034" t="s">
        <v>70</v>
      </c>
      <c r="B30" s="716"/>
      <c r="C30" s="716"/>
      <c r="D30" s="716"/>
      <c r="E30" s="716"/>
      <c r="F30" s="716"/>
      <c r="G30" s="142"/>
      <c r="H30" s="142"/>
      <c r="I30" s="142"/>
      <c r="J30" s="142"/>
      <c r="K30" s="142"/>
      <c r="L30" s="142"/>
      <c r="M30" s="142"/>
      <c r="N30" s="142"/>
      <c r="O30" s="142"/>
      <c r="P30" s="142"/>
      <c r="Q30" s="142"/>
      <c r="R30" s="142"/>
      <c r="S30" s="142"/>
      <c r="T30" s="142"/>
      <c r="U30" s="142"/>
    </row>
    <row r="31" spans="1:21" s="174" customFormat="1" ht="24" customHeight="1">
      <c r="A31" s="1035" t="s">
        <v>71</v>
      </c>
      <c r="B31" s="434"/>
      <c r="C31" s="434"/>
      <c r="D31" s="434"/>
      <c r="E31" s="434"/>
      <c r="F31" s="434"/>
      <c r="G31" s="142"/>
      <c r="H31" s="142"/>
      <c r="I31" s="142"/>
      <c r="J31" s="142"/>
      <c r="K31" s="142"/>
      <c r="L31" s="142"/>
      <c r="M31" s="142"/>
      <c r="N31" s="142"/>
      <c r="O31" s="142"/>
      <c r="P31" s="142"/>
      <c r="Q31" s="142"/>
      <c r="R31" s="142"/>
      <c r="S31" s="142"/>
      <c r="T31" s="142"/>
      <c r="U31" s="142"/>
    </row>
    <row r="32" spans="1:21" s="174" customFormat="1" ht="24" customHeight="1">
      <c r="A32" s="1035" t="s">
        <v>472</v>
      </c>
      <c r="B32" s="434"/>
      <c r="C32" s="434"/>
      <c r="D32" s="434"/>
      <c r="E32" s="434"/>
      <c r="F32" s="434"/>
      <c r="G32" s="142"/>
      <c r="H32" s="142"/>
      <c r="I32" s="142"/>
      <c r="J32" s="142"/>
      <c r="K32" s="142"/>
      <c r="L32" s="142"/>
      <c r="M32" s="142"/>
      <c r="N32" s="142"/>
      <c r="O32" s="142"/>
      <c r="P32" s="142"/>
      <c r="Q32" s="142"/>
      <c r="R32" s="142"/>
      <c r="S32" s="142"/>
      <c r="T32" s="142"/>
      <c r="U32" s="142"/>
    </row>
    <row r="33" spans="1:6" ht="12.75">
      <c r="A33" s="99"/>
      <c r="B33" s="99"/>
      <c r="C33" s="99"/>
      <c r="D33" s="99"/>
      <c r="E33" s="99"/>
      <c r="F33" s="99"/>
    </row>
    <row r="34" spans="1:6" ht="12.75">
      <c r="A34" s="1010" t="str">
        <f>+DAP1!A44</f>
        <v>Formulář zpracovala ASPEKT HM, daňová, účetní a auditorská kancelář, www.danovapriznani.cz, business.center.cz</v>
      </c>
      <c r="B34" s="1036"/>
      <c r="C34" s="1036"/>
      <c r="D34" s="1036"/>
      <c r="E34" s="1036"/>
      <c r="F34" s="1036"/>
    </row>
    <row r="35" spans="1:6" ht="12.75">
      <c r="A35" s="1037" t="s">
        <v>299</v>
      </c>
      <c r="B35" s="1037"/>
      <c r="C35" s="1037"/>
      <c r="D35" s="1037"/>
      <c r="E35" s="1037"/>
      <c r="F35" s="1037"/>
    </row>
    <row r="36" spans="1:6" ht="12.75">
      <c r="A36" s="1008" t="s">
        <v>316</v>
      </c>
      <c r="B36" s="1008"/>
      <c r="C36" s="1008"/>
      <c r="D36" s="1008"/>
      <c r="E36" s="1008"/>
      <c r="F36" s="1008"/>
    </row>
    <row r="37" spans="1:6" ht="13.5" customHeight="1">
      <c r="A37" s="34"/>
      <c r="B37" s="34"/>
      <c r="C37" s="34"/>
      <c r="D37" s="34"/>
      <c r="E37" s="34"/>
      <c r="F37" s="34"/>
    </row>
    <row r="38" spans="1:6" ht="12.75">
      <c r="A38" s="34"/>
      <c r="B38" s="34"/>
      <c r="C38" s="34"/>
      <c r="D38" s="34"/>
      <c r="E38" s="34"/>
      <c r="F38" s="34"/>
    </row>
    <row r="39" spans="1:6" ht="12.75">
      <c r="A39" s="34"/>
      <c r="B39" s="34"/>
      <c r="C39" s="34"/>
      <c r="D39" s="34"/>
      <c r="E39" s="34"/>
      <c r="F39" s="34"/>
    </row>
    <row r="40" spans="1:6" ht="12.75">
      <c r="A40" s="34"/>
      <c r="B40" s="34"/>
      <c r="C40" s="34"/>
      <c r="D40" s="34"/>
      <c r="E40" s="34"/>
      <c r="F40" s="34"/>
    </row>
    <row r="41" spans="1:6" ht="12.75">
      <c r="A41" s="34"/>
      <c r="B41" s="34"/>
      <c r="C41" s="34"/>
      <c r="D41" s="34"/>
      <c r="E41" s="34"/>
      <c r="F41" s="34"/>
    </row>
    <row r="42" spans="1:6" ht="12.75">
      <c r="A42" s="34"/>
      <c r="B42" s="34"/>
      <c r="C42" s="34"/>
      <c r="D42" s="34"/>
      <c r="E42" s="34"/>
      <c r="F42" s="34"/>
    </row>
    <row r="43" spans="1:6" ht="12.75">
      <c r="A43" s="34"/>
      <c r="B43" s="34"/>
      <c r="C43" s="34"/>
      <c r="D43" s="34"/>
      <c r="E43" s="34"/>
      <c r="F43" s="34"/>
    </row>
    <row r="44" spans="1:6" ht="12.75">
      <c r="A44" s="34"/>
      <c r="B44" s="34"/>
      <c r="C44" s="34"/>
      <c r="D44" s="34"/>
      <c r="E44" s="34"/>
      <c r="F44" s="34"/>
    </row>
    <row r="45" spans="1:6" ht="12.75">
      <c r="A45" s="34"/>
      <c r="B45" s="34"/>
      <c r="C45" s="34"/>
      <c r="D45" s="34"/>
      <c r="E45" s="34"/>
      <c r="F45" s="34"/>
    </row>
    <row r="46" spans="1:6" ht="12.75">
      <c r="A46" s="34"/>
      <c r="B46" s="34"/>
      <c r="C46" s="34"/>
      <c r="D46" s="34"/>
      <c r="E46" s="34"/>
      <c r="F46" s="34"/>
    </row>
    <row r="47" spans="1:6" ht="12.75">
      <c r="A47" s="34"/>
      <c r="B47" s="34"/>
      <c r="C47" s="34"/>
      <c r="D47" s="34"/>
      <c r="E47" s="34"/>
      <c r="F47" s="34"/>
    </row>
    <row r="48" spans="1:6" ht="12.75">
      <c r="A48" s="34"/>
      <c r="B48" s="34"/>
      <c r="C48" s="34"/>
      <c r="D48" s="34"/>
      <c r="E48" s="34"/>
      <c r="F48" s="34"/>
    </row>
    <row r="49" s="34" customFormat="1" ht="12.75"/>
    <row r="50" s="34" customFormat="1" ht="12.75"/>
    <row r="51" s="34" customFormat="1" ht="12.75"/>
    <row r="52" s="34" customFormat="1" ht="12.75"/>
    <row r="53" s="34" customFormat="1" ht="12.75"/>
    <row r="54" s="34" customFormat="1" ht="12.75"/>
    <row r="55" s="34" customFormat="1" ht="12.75"/>
    <row r="56" s="34" customFormat="1" ht="12.75"/>
    <row r="57" s="34" customFormat="1" ht="12.75"/>
    <row r="58" s="34" customFormat="1" ht="12.75"/>
    <row r="59" s="34" customFormat="1" ht="12.75"/>
    <row r="60" s="34" customFormat="1" ht="12.75"/>
    <row r="61" s="34" customFormat="1" ht="12.75"/>
    <row r="62" s="34" customFormat="1" ht="12.75"/>
    <row r="63" s="34" customFormat="1" ht="12.75"/>
    <row r="64" s="34" customFormat="1" ht="12.75"/>
    <row r="65" s="34" customFormat="1" ht="12.75"/>
    <row r="66" s="34" customFormat="1" ht="12.75"/>
    <row r="67" s="34" customFormat="1" ht="12.75"/>
    <row r="68" s="34" customFormat="1" ht="12.75"/>
    <row r="69" s="34" customFormat="1" ht="12.75"/>
    <row r="70" s="34" customFormat="1" ht="12.75"/>
    <row r="71" s="34" customFormat="1" ht="12.75"/>
    <row r="72" s="34" customFormat="1" ht="12.75"/>
    <row r="73" s="34" customFormat="1" ht="12.75"/>
    <row r="74" s="34" customFormat="1" ht="12.75"/>
    <row r="75" s="34" customFormat="1" ht="12.75"/>
    <row r="76" s="34" customFormat="1" ht="12.75"/>
    <row r="77" s="34" customFormat="1" ht="12.75"/>
    <row r="78" s="34" customFormat="1" ht="12.75"/>
    <row r="79" s="34" customFormat="1" ht="12.75"/>
    <row r="80" s="34" customFormat="1" ht="12.75"/>
    <row r="81" s="34" customFormat="1" ht="12.75"/>
    <row r="82" s="34" customFormat="1" ht="12.75"/>
    <row r="83" s="34" customFormat="1" ht="12.75"/>
    <row r="84" s="34" customFormat="1" ht="12.75"/>
    <row r="85" s="34" customFormat="1" ht="12.75"/>
    <row r="86" s="34" customFormat="1" ht="12.75"/>
    <row r="87" s="34" customFormat="1" ht="12.75"/>
    <row r="88" s="34" customFormat="1" ht="12.75"/>
    <row r="89" s="34" customFormat="1" ht="12.75"/>
    <row r="90" s="34" customFormat="1" ht="12.75"/>
    <row r="91" s="34" customFormat="1" ht="12.75"/>
    <row r="92" s="34" customFormat="1" ht="12.75"/>
    <row r="93" s="34" customFormat="1" ht="12.75"/>
    <row r="94" s="34" customFormat="1" ht="12.75"/>
    <row r="95" s="34" customFormat="1" ht="12.75"/>
    <row r="96" s="34" customFormat="1" ht="12.75"/>
    <row r="97" s="34" customFormat="1" ht="12.75"/>
    <row r="98" s="34" customFormat="1" ht="12.75"/>
    <row r="99" s="34" customFormat="1" ht="12.75"/>
    <row r="100" s="34" customFormat="1" ht="12.75"/>
    <row r="101" s="34" customFormat="1" ht="12.75"/>
    <row r="102" s="34" customFormat="1" ht="12.75"/>
    <row r="103" s="34" customFormat="1" ht="12.75"/>
    <row r="104" s="34" customFormat="1" ht="12.75"/>
    <row r="105" s="34" customFormat="1" ht="12.75"/>
    <row r="106" s="34" customFormat="1" ht="12.75"/>
    <row r="107" s="34" customFormat="1" ht="12.75"/>
    <row r="108" s="34" customFormat="1" ht="12.75"/>
    <row r="109" s="34" customFormat="1" ht="12.75"/>
    <row r="110" s="34" customFormat="1" ht="12.75"/>
    <row r="111" s="34" customFormat="1" ht="12.75"/>
    <row r="112" s="34" customFormat="1" ht="12.75"/>
    <row r="113" s="34" customFormat="1" ht="12.75"/>
    <row r="114" s="34" customFormat="1" ht="12.75"/>
    <row r="115" s="34" customFormat="1" ht="12.75"/>
    <row r="116" s="34" customFormat="1" ht="12.75"/>
    <row r="117" s="34" customFormat="1" ht="12.75"/>
    <row r="118" s="34" customFormat="1" ht="12.75"/>
    <row r="119" s="34" customFormat="1" ht="12.75"/>
    <row r="120" s="34" customFormat="1" ht="12.75"/>
    <row r="121" s="34" customFormat="1" ht="12.75"/>
    <row r="122" s="34" customFormat="1" ht="12.75"/>
    <row r="123" s="34" customFormat="1" ht="12.75"/>
    <row r="124" s="34" customFormat="1" ht="12.75"/>
    <row r="125" s="34" customFormat="1" ht="12.75"/>
    <row r="126" s="34" customFormat="1" ht="12.75"/>
    <row r="127" s="34" customFormat="1" ht="12.75"/>
    <row r="128" s="34" customFormat="1" ht="12.75"/>
    <row r="129" s="34" customFormat="1" ht="12.75"/>
    <row r="130" s="34" customFormat="1" ht="12.75"/>
    <row r="131" s="34" customFormat="1" ht="12.75"/>
    <row r="132" s="34" customFormat="1" ht="12.75"/>
    <row r="133" s="34" customFormat="1" ht="12.75"/>
    <row r="134" s="34" customFormat="1" ht="12.75"/>
    <row r="135" s="34" customFormat="1" ht="12.75"/>
    <row r="136" s="34" customFormat="1" ht="12.75"/>
    <row r="137" s="34" customFormat="1" ht="12.75"/>
    <row r="138" s="34" customFormat="1" ht="12.75"/>
    <row r="139" s="34" customFormat="1" ht="12.75"/>
    <row r="140" s="34" customFormat="1" ht="12.75"/>
    <row r="141" s="34" customFormat="1" ht="12.75"/>
    <row r="142" s="34" customFormat="1" ht="12.75"/>
    <row r="143" s="34" customFormat="1" ht="12.75"/>
  </sheetData>
  <sheetProtection password="EF65" sheet="1" objects="1" scenarios="1"/>
  <mergeCells count="18">
    <mergeCell ref="A32:F32"/>
    <mergeCell ref="A7:F7"/>
    <mergeCell ref="A34:F34"/>
    <mergeCell ref="A35:F35"/>
    <mergeCell ref="A4:F4"/>
    <mergeCell ref="A5:F5"/>
    <mergeCell ref="A6:D6"/>
    <mergeCell ref="A36:F36"/>
    <mergeCell ref="A26:F26"/>
    <mergeCell ref="A27:F27"/>
    <mergeCell ref="A28:F28"/>
    <mergeCell ref="A29:F29"/>
    <mergeCell ref="A30:F30"/>
    <mergeCell ref="A31:F31"/>
    <mergeCell ref="E1:F1"/>
    <mergeCell ref="A1:D1"/>
    <mergeCell ref="A2:F2"/>
    <mergeCell ref="A3:F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8" r:id="rId1"/>
</worksheet>
</file>

<file path=xl/worksheets/sheet15.xml><?xml version="1.0" encoding="utf-8"?>
<worksheet xmlns="http://schemas.openxmlformats.org/spreadsheetml/2006/main" xmlns:r="http://schemas.openxmlformats.org/officeDocument/2006/relationships">
  <sheetPr>
    <pageSetUpPr fitToPage="1"/>
  </sheetPr>
  <dimension ref="A1:F104"/>
  <sheetViews>
    <sheetView workbookViewId="0" topLeftCell="A1">
      <selection activeCell="B9" sqref="B9"/>
    </sheetView>
  </sheetViews>
  <sheetFormatPr defaultColWidth="9.140625" defaultRowHeight="12.75"/>
  <cols>
    <col min="1" max="4" width="24.00390625" style="3" customWidth="1"/>
    <col min="5" max="5" width="11.421875" style="33" bestFit="1" customWidth="1"/>
    <col min="6" max="27" width="9.140625" style="33" customWidth="1"/>
    <col min="28" max="16384" width="9.140625" style="3" customWidth="1"/>
  </cols>
  <sheetData>
    <row r="1" spans="1:6" ht="18" customHeight="1">
      <c r="A1" s="1044" t="s">
        <v>300</v>
      </c>
      <c r="B1" s="418"/>
      <c r="C1" s="418"/>
      <c r="D1" s="418"/>
      <c r="E1" s="35"/>
      <c r="F1" s="35"/>
    </row>
    <row r="2" spans="1:6" ht="18" customHeight="1">
      <c r="A2" s="1045"/>
      <c r="B2" s="1045"/>
      <c r="C2" s="1045"/>
      <c r="D2" s="1045"/>
      <c r="E2" s="35"/>
      <c r="F2" s="35"/>
    </row>
    <row r="3" spans="1:6" ht="18" customHeight="1">
      <c r="A3" s="4" t="s">
        <v>43</v>
      </c>
      <c r="B3" s="1046" t="str">
        <f>+CONCATENATE(DAP1!J26," ",DAP1!B26)</f>
        <v>0 0</v>
      </c>
      <c r="C3" s="1047"/>
      <c r="D3" s="1047"/>
      <c r="F3" s="35"/>
    </row>
    <row r="4" spans="1:6" ht="18" customHeight="1">
      <c r="A4" s="1045"/>
      <c r="B4" s="337"/>
      <c r="C4" s="337"/>
      <c r="D4" s="337"/>
      <c r="F4" s="35"/>
    </row>
    <row r="5" spans="1:6" ht="18" customHeight="1">
      <c r="A5" s="4" t="s">
        <v>305</v>
      </c>
      <c r="B5" s="164">
        <f>+DAP3!D25</f>
        <v>0</v>
      </c>
      <c r="C5" s="1045"/>
      <c r="D5" s="1045"/>
      <c r="E5" s="35"/>
      <c r="F5" s="35"/>
    </row>
    <row r="6" spans="1:6" ht="18" customHeight="1" thickBot="1">
      <c r="A6" s="1048"/>
      <c r="B6" s="395"/>
      <c r="C6" s="395"/>
      <c r="D6" s="395"/>
      <c r="E6" s="35"/>
      <c r="F6" s="35"/>
    </row>
    <row r="7" spans="1:6" ht="18" customHeight="1">
      <c r="A7" s="36" t="s">
        <v>306</v>
      </c>
      <c r="B7" s="37" t="s">
        <v>307</v>
      </c>
      <c r="C7" s="37" t="s">
        <v>308</v>
      </c>
      <c r="D7" s="38" t="s">
        <v>309</v>
      </c>
      <c r="E7" s="39"/>
      <c r="F7" s="35"/>
    </row>
    <row r="8" spans="1:6" ht="18" customHeight="1" thickBot="1">
      <c r="A8" s="40"/>
      <c r="B8" s="41" t="s">
        <v>310</v>
      </c>
      <c r="C8" s="41" t="s">
        <v>311</v>
      </c>
      <c r="D8" s="42" t="s">
        <v>311</v>
      </c>
      <c r="E8" s="35"/>
      <c r="F8" s="35"/>
    </row>
    <row r="9" spans="1:6" ht="18" customHeight="1">
      <c r="A9" s="43">
        <v>40268</v>
      </c>
      <c r="B9" s="146">
        <f>+DAP3!D46</f>
        <v>0</v>
      </c>
      <c r="C9" s="146" t="s">
        <v>112</v>
      </c>
      <c r="D9" s="177" t="s">
        <v>112</v>
      </c>
      <c r="F9" s="35"/>
    </row>
    <row r="10" spans="1:6" ht="30.75" customHeight="1">
      <c r="A10" s="44" t="s">
        <v>194</v>
      </c>
      <c r="B10" s="146">
        <v>0</v>
      </c>
      <c r="C10" s="146" t="s">
        <v>112</v>
      </c>
      <c r="D10" s="177" t="s">
        <v>112</v>
      </c>
      <c r="F10" s="35"/>
    </row>
    <row r="11" spans="1:6" ht="18" customHeight="1">
      <c r="A11" s="43">
        <f>8+A9</f>
        <v>40276</v>
      </c>
      <c r="B11" s="146">
        <v>0</v>
      </c>
      <c r="C11" s="146" t="s">
        <v>112</v>
      </c>
      <c r="D11" s="177" t="s">
        <v>112</v>
      </c>
      <c r="F11" s="35"/>
    </row>
    <row r="12" spans="1:6" ht="18" customHeight="1">
      <c r="A12" s="43">
        <f>+A11+12</f>
        <v>40288</v>
      </c>
      <c r="B12" s="146">
        <v>0</v>
      </c>
      <c r="C12" s="146" t="s">
        <v>112</v>
      </c>
      <c r="D12" s="177" t="s">
        <v>112</v>
      </c>
      <c r="F12" s="35"/>
    </row>
    <row r="13" spans="1:6" ht="18" customHeight="1">
      <c r="A13" s="43">
        <f>22+A11</f>
        <v>40298</v>
      </c>
      <c r="B13" s="146">
        <v>0</v>
      </c>
      <c r="C13" s="146" t="s">
        <v>112</v>
      </c>
      <c r="D13" s="177" t="s">
        <v>112</v>
      </c>
      <c r="F13" s="35"/>
    </row>
    <row r="14" spans="1:6" ht="18" customHeight="1">
      <c r="A14" s="43">
        <f>+A13+8</f>
        <v>40306</v>
      </c>
      <c r="B14" s="146">
        <v>0</v>
      </c>
      <c r="C14" s="146" t="s">
        <v>112</v>
      </c>
      <c r="D14" s="177" t="s">
        <v>112</v>
      </c>
      <c r="F14" s="35"/>
    </row>
    <row r="15" spans="1:6" ht="18" customHeight="1">
      <c r="A15" s="43">
        <f>12+A14</f>
        <v>40318</v>
      </c>
      <c r="B15" s="146">
        <v>0</v>
      </c>
      <c r="C15" s="146" t="s">
        <v>112</v>
      </c>
      <c r="D15" s="177" t="s">
        <v>112</v>
      </c>
      <c r="F15" s="35"/>
    </row>
    <row r="16" spans="1:6" ht="18" customHeight="1">
      <c r="A16" s="43">
        <f>31+A14</f>
        <v>40337</v>
      </c>
      <c r="B16" s="146">
        <v>0</v>
      </c>
      <c r="C16" s="146" t="s">
        <v>112</v>
      </c>
      <c r="D16" s="177" t="s">
        <v>112</v>
      </c>
      <c r="F16" s="35"/>
    </row>
    <row r="17" spans="1:4" ht="18" customHeight="1">
      <c r="A17" s="43">
        <f>8+A16-1</f>
        <v>40344</v>
      </c>
      <c r="B17" s="146">
        <f>CEILING(+A104*(IF($B$5&gt;150000,$B$5/4,0)+IF($B$5&gt;30000,$B$5*0.4,0)*IF($B$5&lt;150000,1,0)),100)</f>
        <v>0</v>
      </c>
      <c r="C17" s="146" t="s">
        <v>112</v>
      </c>
      <c r="D17" s="177" t="s">
        <v>112</v>
      </c>
    </row>
    <row r="18" spans="1:4" ht="18" customHeight="1">
      <c r="A18" s="43">
        <f>5+A17</f>
        <v>40349</v>
      </c>
      <c r="B18" s="146">
        <v>0</v>
      </c>
      <c r="C18" s="146" t="s">
        <v>112</v>
      </c>
      <c r="D18" s="177" t="s">
        <v>112</v>
      </c>
    </row>
    <row r="19" spans="1:4" ht="18" customHeight="1">
      <c r="A19" s="43">
        <f>23+A17</f>
        <v>40367</v>
      </c>
      <c r="B19" s="146">
        <v>0</v>
      </c>
      <c r="C19" s="146" t="s">
        <v>112</v>
      </c>
      <c r="D19" s="177" t="s">
        <v>112</v>
      </c>
    </row>
    <row r="20" spans="1:4" ht="18" customHeight="1">
      <c r="A20" s="43">
        <f>12+A19</f>
        <v>40379</v>
      </c>
      <c r="B20" s="146">
        <v>0</v>
      </c>
      <c r="C20" s="146" t="s">
        <v>112</v>
      </c>
      <c r="D20" s="177" t="s">
        <v>112</v>
      </c>
    </row>
    <row r="21" spans="1:4" ht="19.5" customHeight="1">
      <c r="A21" s="43">
        <f>31+A19</f>
        <v>40398</v>
      </c>
      <c r="B21" s="146">
        <v>0</v>
      </c>
      <c r="C21" s="146" t="s">
        <v>112</v>
      </c>
      <c r="D21" s="177" t="s">
        <v>112</v>
      </c>
    </row>
    <row r="22" spans="1:4" ht="19.5" customHeight="1">
      <c r="A22" s="43">
        <f>12+A21</f>
        <v>40410</v>
      </c>
      <c r="B22" s="146">
        <v>0</v>
      </c>
      <c r="C22" s="146" t="s">
        <v>112</v>
      </c>
      <c r="D22" s="177" t="s">
        <v>112</v>
      </c>
    </row>
    <row r="23" spans="1:4" ht="18" customHeight="1">
      <c r="A23" s="43">
        <f>31+A21</f>
        <v>40429</v>
      </c>
      <c r="B23" s="146">
        <v>0</v>
      </c>
      <c r="C23" s="146" t="s">
        <v>112</v>
      </c>
      <c r="D23" s="177" t="s">
        <v>112</v>
      </c>
    </row>
    <row r="24" spans="1:4" ht="18" customHeight="1">
      <c r="A24" s="43">
        <f>7+A23</f>
        <v>40436</v>
      </c>
      <c r="B24" s="146">
        <f>CEILING(+A104*(IF($B$5&gt;150000,$B$5/4,0)),100)</f>
        <v>0</v>
      </c>
      <c r="C24" s="146" t="s">
        <v>112</v>
      </c>
      <c r="D24" s="177" t="s">
        <v>112</v>
      </c>
    </row>
    <row r="25" spans="1:4" ht="18" customHeight="1">
      <c r="A25" s="43">
        <f>5+A24</f>
        <v>40441</v>
      </c>
      <c r="B25" s="146">
        <v>0</v>
      </c>
      <c r="C25" s="146" t="s">
        <v>112</v>
      </c>
      <c r="D25" s="177" t="s">
        <v>112</v>
      </c>
    </row>
    <row r="26" spans="1:4" ht="18" customHeight="1">
      <c r="A26" s="43">
        <f>23+A24</f>
        <v>40459</v>
      </c>
      <c r="B26" s="146">
        <v>0</v>
      </c>
      <c r="C26" s="146" t="s">
        <v>112</v>
      </c>
      <c r="D26" s="177" t="s">
        <v>112</v>
      </c>
    </row>
    <row r="27" spans="1:4" ht="18" customHeight="1">
      <c r="A27" s="43">
        <f>12+A26</f>
        <v>40471</v>
      </c>
      <c r="B27" s="146">
        <v>0</v>
      </c>
      <c r="C27" s="146" t="s">
        <v>112</v>
      </c>
      <c r="D27" s="177" t="s">
        <v>112</v>
      </c>
    </row>
    <row r="28" spans="1:4" ht="18" customHeight="1">
      <c r="A28" s="43">
        <f>31+A26</f>
        <v>40490</v>
      </c>
      <c r="B28" s="146">
        <v>0</v>
      </c>
      <c r="C28" s="146" t="s">
        <v>112</v>
      </c>
      <c r="D28" s="177" t="s">
        <v>112</v>
      </c>
    </row>
    <row r="29" spans="1:4" ht="18" customHeight="1">
      <c r="A29" s="43">
        <f>12+A28</f>
        <v>40502</v>
      </c>
      <c r="B29" s="146">
        <v>0</v>
      </c>
      <c r="C29" s="146" t="s">
        <v>112</v>
      </c>
      <c r="D29" s="177" t="s">
        <v>112</v>
      </c>
    </row>
    <row r="30" spans="1:4" ht="18" customHeight="1">
      <c r="A30" s="43">
        <f>30+A28</f>
        <v>40520</v>
      </c>
      <c r="B30" s="146">
        <v>0</v>
      </c>
      <c r="C30" s="146" t="s">
        <v>112</v>
      </c>
      <c r="D30" s="177" t="s">
        <v>112</v>
      </c>
    </row>
    <row r="31" spans="1:4" ht="18" customHeight="1">
      <c r="A31" s="43">
        <f>22+A30+1-16</f>
        <v>40527</v>
      </c>
      <c r="B31" s="146">
        <f>CEILING(+A104*(IF($B$5&gt;150000,$B$5/4,0)+IF($B$5&gt;30000,$B$5*0.4,0)*IF($B$5&lt;150000,1,0)),100)</f>
        <v>0</v>
      </c>
      <c r="C31" s="146" t="s">
        <v>112</v>
      </c>
      <c r="D31" s="177" t="s">
        <v>112</v>
      </c>
    </row>
    <row r="32" spans="1:4" ht="18" customHeight="1">
      <c r="A32" s="43">
        <f>5+A31</f>
        <v>40532</v>
      </c>
      <c r="B32" s="146">
        <v>0</v>
      </c>
      <c r="C32" s="146" t="s">
        <v>112</v>
      </c>
      <c r="D32" s="177" t="s">
        <v>112</v>
      </c>
    </row>
    <row r="33" spans="1:4" ht="18" customHeight="1">
      <c r="A33" s="45">
        <f>24+A31</f>
        <v>40551</v>
      </c>
      <c r="B33" s="178">
        <v>0</v>
      </c>
      <c r="C33" s="146" t="s">
        <v>112</v>
      </c>
      <c r="D33" s="177" t="s">
        <v>112</v>
      </c>
    </row>
    <row r="34" spans="1:4" ht="18" customHeight="1">
      <c r="A34" s="43">
        <f>12+A33</f>
        <v>40563</v>
      </c>
      <c r="B34" s="178">
        <v>0</v>
      </c>
      <c r="C34" s="146" t="s">
        <v>112</v>
      </c>
      <c r="D34" s="177" t="s">
        <v>112</v>
      </c>
    </row>
    <row r="35" spans="1:4" ht="18" customHeight="1">
      <c r="A35" s="45">
        <f>31+A33</f>
        <v>40582</v>
      </c>
      <c r="B35" s="178">
        <v>0</v>
      </c>
      <c r="C35" s="146" t="s">
        <v>112</v>
      </c>
      <c r="D35" s="177" t="s">
        <v>112</v>
      </c>
    </row>
    <row r="36" spans="1:4" ht="18" customHeight="1">
      <c r="A36" s="43">
        <f>12+A35</f>
        <v>40594</v>
      </c>
      <c r="B36" s="178">
        <v>0</v>
      </c>
      <c r="C36" s="146" t="s">
        <v>112</v>
      </c>
      <c r="D36" s="177" t="s">
        <v>112</v>
      </c>
    </row>
    <row r="37" spans="1:4" ht="18" customHeight="1">
      <c r="A37" s="45">
        <f>28+A35</f>
        <v>40610</v>
      </c>
      <c r="B37" s="178">
        <v>0</v>
      </c>
      <c r="C37" s="146" t="s">
        <v>112</v>
      </c>
      <c r="D37" s="177" t="s">
        <v>112</v>
      </c>
    </row>
    <row r="38" spans="1:4" ht="18" customHeight="1" thickBot="1">
      <c r="A38" s="46">
        <f>7+A37</f>
        <v>40617</v>
      </c>
      <c r="B38" s="179">
        <f>CEILING(+A104*(IF($B$5&gt;150000,$B$5/4,0)),100)</f>
        <v>0</v>
      </c>
      <c r="C38" s="146" t="s">
        <v>112</v>
      </c>
      <c r="D38" s="177" t="s">
        <v>112</v>
      </c>
    </row>
    <row r="39" spans="1:4" ht="29.25" customHeight="1" thickBot="1">
      <c r="A39" s="1038" t="s">
        <v>252</v>
      </c>
      <c r="B39" s="1039"/>
      <c r="C39" s="1039"/>
      <c r="D39" s="1039"/>
    </row>
    <row r="40" spans="1:4" ht="17.25" customHeight="1" thickBot="1">
      <c r="A40" s="1040" t="s">
        <v>44</v>
      </c>
      <c r="B40" s="1041"/>
      <c r="C40" s="1041"/>
      <c r="D40" s="1041"/>
    </row>
    <row r="41" spans="1:4" ht="18" customHeight="1">
      <c r="A41" s="1042" t="str">
        <f>+DAP1!A44</f>
        <v>Formulář zpracovala ASPEKT HM, daňová, účetní a auditorská kancelář, www.danovapriznani.cz, business.center.cz</v>
      </c>
      <c r="B41" s="1043"/>
      <c r="C41" s="1043"/>
      <c r="D41" s="1043"/>
    </row>
    <row r="42" spans="1:4" ht="12.75">
      <c r="A42" s="47"/>
      <c r="B42" s="33"/>
      <c r="C42" s="33"/>
      <c r="D42" s="33"/>
    </row>
    <row r="43" spans="1:4" ht="12.75">
      <c r="A43" s="47"/>
      <c r="B43" s="33"/>
      <c r="C43" s="33"/>
      <c r="D43" s="33"/>
    </row>
    <row r="44" spans="1:4" ht="12.75">
      <c r="A44" s="47"/>
      <c r="B44" s="33"/>
      <c r="C44" s="33"/>
      <c r="D44" s="33"/>
    </row>
    <row r="45" spans="1:4" ht="12.75">
      <c r="A45" s="33"/>
      <c r="B45" s="33"/>
      <c r="C45" s="33"/>
      <c r="D45" s="33"/>
    </row>
    <row r="46" spans="1:4" ht="12.75">
      <c r="A46" s="33"/>
      <c r="B46" s="33"/>
      <c r="C46" s="33"/>
      <c r="D46" s="33"/>
    </row>
    <row r="47" spans="1:4" ht="12.75">
      <c r="A47" s="33"/>
      <c r="B47" s="33"/>
      <c r="C47" s="33"/>
      <c r="D47" s="33"/>
    </row>
    <row r="48" spans="1:4" ht="12.75">
      <c r="A48" s="33"/>
      <c r="B48" s="33"/>
      <c r="C48" s="33"/>
      <c r="D48" s="33"/>
    </row>
    <row r="49" spans="1:4" ht="12.75">
      <c r="A49" s="33"/>
      <c r="B49" s="33"/>
      <c r="C49" s="33"/>
      <c r="D49" s="33"/>
    </row>
    <row r="50" spans="1:4" ht="12.75">
      <c r="A50" s="33"/>
      <c r="B50" s="33"/>
      <c r="C50" s="33"/>
      <c r="D50" s="33"/>
    </row>
    <row r="51" spans="1:4" ht="12.75">
      <c r="A51" s="33"/>
      <c r="B51" s="33"/>
      <c r="C51" s="33"/>
      <c r="D51" s="33"/>
    </row>
    <row r="52" spans="1:4" ht="12.75">
      <c r="A52" s="33"/>
      <c r="B52" s="33"/>
      <c r="C52" s="33"/>
      <c r="D52" s="33"/>
    </row>
    <row r="53" spans="1:4" ht="12.75">
      <c r="A53" s="33"/>
      <c r="B53" s="33"/>
      <c r="C53" s="33"/>
      <c r="D53" s="33"/>
    </row>
    <row r="54" spans="1:4" ht="12.75">
      <c r="A54" s="33"/>
      <c r="B54" s="33"/>
      <c r="C54" s="33"/>
      <c r="D54" s="33"/>
    </row>
    <row r="55" spans="1:4" ht="12.75">
      <c r="A55" s="33"/>
      <c r="B55" s="33"/>
      <c r="C55" s="33"/>
      <c r="D55" s="33"/>
    </row>
    <row r="56" spans="1:4" ht="12.75">
      <c r="A56" s="33"/>
      <c r="B56" s="33"/>
      <c r="C56" s="33"/>
      <c r="D56" s="33"/>
    </row>
    <row r="57" spans="1:4" ht="12.75">
      <c r="A57" s="33"/>
      <c r="B57" s="33"/>
      <c r="C57" s="33"/>
      <c r="D57" s="33"/>
    </row>
    <row r="58" spans="1:4" ht="12.75">
      <c r="A58" s="33"/>
      <c r="B58" s="33"/>
      <c r="C58" s="33"/>
      <c r="D58" s="33"/>
    </row>
    <row r="59" spans="1:4" ht="12.75">
      <c r="A59" s="33"/>
      <c r="B59" s="33"/>
      <c r="C59" s="33"/>
      <c r="D59" s="33"/>
    </row>
    <row r="60" spans="1:4" ht="12.75">
      <c r="A60" s="33"/>
      <c r="B60" s="33"/>
      <c r="C60" s="33"/>
      <c r="D60" s="33"/>
    </row>
    <row r="61" spans="1:4" ht="12.75">
      <c r="A61" s="33"/>
      <c r="B61" s="33"/>
      <c r="C61" s="33"/>
      <c r="D61" s="33"/>
    </row>
    <row r="62" spans="1:4" ht="12.75">
      <c r="A62" s="33"/>
      <c r="B62" s="33"/>
      <c r="C62" s="33"/>
      <c r="D62" s="33"/>
    </row>
    <row r="63" spans="1:4" ht="12.75">
      <c r="A63" s="33"/>
      <c r="B63" s="33"/>
      <c r="C63" s="33"/>
      <c r="D63" s="33"/>
    </row>
    <row r="64" spans="1:4" ht="12.75">
      <c r="A64" s="33"/>
      <c r="B64" s="33"/>
      <c r="C64" s="33"/>
      <c r="D64" s="33"/>
    </row>
    <row r="65" spans="1:4" ht="12.75">
      <c r="A65" s="33"/>
      <c r="B65" s="33"/>
      <c r="C65" s="33"/>
      <c r="D65" s="33"/>
    </row>
    <row r="66" spans="1:4" ht="12.75">
      <c r="A66" s="33"/>
      <c r="B66" s="33"/>
      <c r="C66" s="33"/>
      <c r="D66" s="33"/>
    </row>
    <row r="67" spans="1:4" ht="12.75">
      <c r="A67" s="33"/>
      <c r="B67" s="33"/>
      <c r="C67" s="33"/>
      <c r="D67" s="33"/>
    </row>
    <row r="68" spans="1:4" ht="12.75">
      <c r="A68" s="33"/>
      <c r="B68" s="33"/>
      <c r="C68" s="33"/>
      <c r="D68" s="33"/>
    </row>
    <row r="69" spans="1:4" ht="12.75">
      <c r="A69" s="33"/>
      <c r="B69" s="33"/>
      <c r="C69" s="33"/>
      <c r="D69" s="33"/>
    </row>
    <row r="70" spans="1:4" ht="12.75">
      <c r="A70" s="33"/>
      <c r="B70" s="33"/>
      <c r="C70" s="33"/>
      <c r="D70" s="33"/>
    </row>
    <row r="71" spans="1:4" ht="12.75">
      <c r="A71" s="33"/>
      <c r="B71" s="33"/>
      <c r="C71" s="33"/>
      <c r="D71" s="33"/>
    </row>
    <row r="72" spans="1:4" ht="12.75">
      <c r="A72" s="33"/>
      <c r="B72" s="33"/>
      <c r="C72" s="33"/>
      <c r="D72" s="33"/>
    </row>
    <row r="73" spans="1:4" ht="12.75">
      <c r="A73" s="33"/>
      <c r="B73" s="33"/>
      <c r="C73" s="33"/>
      <c r="D73" s="33"/>
    </row>
    <row r="74" spans="1:4" ht="12.75">
      <c r="A74" s="33"/>
      <c r="B74" s="33"/>
      <c r="C74" s="33"/>
      <c r="D74" s="33"/>
    </row>
    <row r="75" spans="1:4" ht="12.75">
      <c r="A75" s="33"/>
      <c r="B75" s="33"/>
      <c r="C75" s="33"/>
      <c r="D75" s="33"/>
    </row>
    <row r="76" spans="1:4" ht="12.75">
      <c r="A76" s="33"/>
      <c r="B76" s="33"/>
      <c r="C76" s="33"/>
      <c r="D76" s="33"/>
    </row>
    <row r="77" spans="1:4" ht="12.75">
      <c r="A77" s="33"/>
      <c r="B77" s="33"/>
      <c r="C77" s="33"/>
      <c r="D77" s="33"/>
    </row>
    <row r="78" spans="1:4" ht="12.75">
      <c r="A78" s="33"/>
      <c r="B78" s="33"/>
      <c r="C78" s="33"/>
      <c r="D78" s="33"/>
    </row>
    <row r="79" spans="1:4" ht="12.75">
      <c r="A79" s="33"/>
      <c r="B79" s="33"/>
      <c r="C79" s="33"/>
      <c r="D79" s="33"/>
    </row>
    <row r="80" spans="1:4" ht="12.75">
      <c r="A80" s="33"/>
      <c r="B80" s="33"/>
      <c r="C80" s="33"/>
      <c r="D80" s="33"/>
    </row>
    <row r="81" spans="1:4" ht="12.75">
      <c r="A81" s="33"/>
      <c r="B81" s="33"/>
      <c r="C81" s="33"/>
      <c r="D81" s="33"/>
    </row>
    <row r="82" spans="1:4" ht="12.75">
      <c r="A82" s="33"/>
      <c r="B82" s="33"/>
      <c r="C82" s="33"/>
      <c r="D82" s="33"/>
    </row>
    <row r="83" spans="1:4" ht="12.75">
      <c r="A83" s="33"/>
      <c r="B83" s="33"/>
      <c r="C83" s="33"/>
      <c r="D83" s="33"/>
    </row>
    <row r="84" spans="1:4" ht="12.75">
      <c r="A84" s="33"/>
      <c r="B84" s="33"/>
      <c r="C84" s="33"/>
      <c r="D84" s="33"/>
    </row>
    <row r="85" spans="1:4" ht="12.75">
      <c r="A85" s="33"/>
      <c r="B85" s="33"/>
      <c r="C85" s="33"/>
      <c r="D85" s="33"/>
    </row>
    <row r="86" spans="1:4" ht="12.75">
      <c r="A86" s="33"/>
      <c r="B86" s="33"/>
      <c r="C86" s="33"/>
      <c r="D86" s="33"/>
    </row>
    <row r="87" spans="1:4" ht="12.75">
      <c r="A87" s="33"/>
      <c r="B87" s="33"/>
      <c r="C87" s="33"/>
      <c r="D87" s="33"/>
    </row>
    <row r="88" spans="1:4" ht="12.75">
      <c r="A88" s="33"/>
      <c r="B88" s="33"/>
      <c r="C88" s="33"/>
      <c r="D88" s="33"/>
    </row>
    <row r="89" spans="1:4" ht="12.75">
      <c r="A89" s="33"/>
      <c r="B89" s="33"/>
      <c r="C89" s="33"/>
      <c r="D89" s="33"/>
    </row>
    <row r="90" spans="1:4" ht="12.75">
      <c r="A90" s="33"/>
      <c r="B90" s="33"/>
      <c r="C90" s="33"/>
      <c r="D90" s="33"/>
    </row>
    <row r="91" spans="1:4" ht="12.75">
      <c r="A91" s="33"/>
      <c r="B91" s="33"/>
      <c r="C91" s="33"/>
      <c r="D91" s="33"/>
    </row>
    <row r="92" spans="1:4" ht="12.75">
      <c r="A92" s="33"/>
      <c r="B92" s="33"/>
      <c r="C92" s="33"/>
      <c r="D92" s="33"/>
    </row>
    <row r="93" spans="1:4" ht="12.75">
      <c r="A93" s="33"/>
      <c r="B93" s="33"/>
      <c r="C93" s="33"/>
      <c r="D93" s="33"/>
    </row>
    <row r="94" spans="1:4" ht="12.75">
      <c r="A94" s="33"/>
      <c r="B94" s="33"/>
      <c r="C94" s="33"/>
      <c r="D94" s="33"/>
    </row>
    <row r="95" spans="1:4" ht="12.75">
      <c r="A95" s="33"/>
      <c r="B95" s="33"/>
      <c r="C95" s="33"/>
      <c r="D95" s="33"/>
    </row>
    <row r="96" spans="1:4" ht="12.75">
      <c r="A96" s="33"/>
      <c r="B96" s="33"/>
      <c r="C96" s="33"/>
      <c r="D96" s="33"/>
    </row>
    <row r="97" s="33" customFormat="1" ht="12.75"/>
    <row r="98" s="33" customFormat="1" ht="12.75"/>
    <row r="99" s="33" customFormat="1" ht="12.75"/>
    <row r="100" s="33" customFormat="1" ht="12.75"/>
    <row r="101" s="33" customFormat="1" ht="12.75"/>
    <row r="102" s="33" customFormat="1" ht="12.75"/>
    <row r="103" s="33" customFormat="1" ht="12.75"/>
    <row r="104" s="33" customFormat="1" ht="12.75">
      <c r="A104" s="33">
        <f>+IF(DAP2!E10&lt;0.5*DAP2!E18,+IF(DAP2!E10/DAP2!E18&gt;0.15,0.5,1),0)</f>
        <v>0</v>
      </c>
    </row>
    <row r="105" s="33" customFormat="1" ht="12.75"/>
    <row r="106" s="33" customFormat="1" ht="12.75"/>
    <row r="107" s="33" customFormat="1" ht="12.75"/>
    <row r="108" s="33" customFormat="1" ht="12.75"/>
    <row r="109" s="33" customFormat="1" ht="12.75"/>
    <row r="110" s="33" customFormat="1" ht="12.75"/>
    <row r="111" s="33" customFormat="1" ht="12.75"/>
    <row r="112" s="33" customFormat="1" ht="12.75"/>
    <row r="113" s="33" customFormat="1" ht="12.75"/>
    <row r="114" s="33" customFormat="1" ht="12.75"/>
    <row r="115" s="33" customFormat="1" ht="12.75"/>
    <row r="116" s="33" customFormat="1" ht="12.75"/>
    <row r="117" s="33" customFormat="1" ht="12.75"/>
    <row r="118" s="33" customFormat="1" ht="12.75"/>
    <row r="119" s="33" customFormat="1" ht="12.75"/>
    <row r="120" s="33" customFormat="1" ht="12.75"/>
    <row r="121" s="33" customFormat="1" ht="12.75"/>
    <row r="122" s="33" customFormat="1" ht="12.75"/>
    <row r="123" s="33" customFormat="1" ht="12.75"/>
    <row r="124" s="33" customFormat="1" ht="12.75"/>
    <row r="125" s="33" customFormat="1" ht="12.75"/>
    <row r="126" s="33" customFormat="1" ht="12.75"/>
    <row r="127" s="33" customFormat="1" ht="12.75"/>
    <row r="128" s="33" customFormat="1" ht="12.75"/>
    <row r="129" s="33" customFormat="1" ht="12.75"/>
    <row r="130" s="33" customFormat="1" ht="12.75"/>
    <row r="131" s="33" customFormat="1" ht="12.75"/>
    <row r="132" s="33" customFormat="1" ht="12.75"/>
    <row r="133" s="33" customFormat="1" ht="12.75"/>
    <row r="134" s="33" customFormat="1" ht="12.75"/>
    <row r="135" s="33" customFormat="1" ht="12.75"/>
    <row r="136" s="33" customFormat="1" ht="12.75"/>
    <row r="137" s="33" customFormat="1" ht="12.75"/>
    <row r="138" s="33" customFormat="1" ht="12.75"/>
    <row r="139" s="33" customFormat="1" ht="12.75"/>
    <row r="140" s="33" customFormat="1" ht="12.75"/>
    <row r="141" s="33" customFormat="1" ht="12.75"/>
    <row r="142" s="33" customFormat="1" ht="12.75"/>
    <row r="143" s="33" customFormat="1" ht="12.75"/>
    <row r="144" s="33" customFormat="1" ht="12.75"/>
    <row r="145" s="33" customFormat="1" ht="12.75"/>
    <row r="146" s="33" customFormat="1" ht="12.75"/>
    <row r="147" s="33" customFormat="1" ht="12.75"/>
    <row r="148" s="33" customFormat="1" ht="12.75"/>
    <row r="149" s="33" customFormat="1" ht="12.75"/>
    <row r="150" s="33" customFormat="1" ht="12.75"/>
    <row r="151" s="33" customFormat="1" ht="12.75"/>
    <row r="152" s="33" customFormat="1" ht="12.75"/>
    <row r="153" s="33" customFormat="1" ht="12.75"/>
    <row r="154" s="33" customFormat="1" ht="12.75"/>
    <row r="155" s="33" customFormat="1" ht="12.75"/>
    <row r="156" s="33" customFormat="1" ht="12.75"/>
    <row r="157" s="33" customFormat="1" ht="12.75"/>
    <row r="158" s="33" customFormat="1" ht="12.75"/>
    <row r="159" s="33" customFormat="1" ht="12.75"/>
    <row r="160" s="33" customFormat="1" ht="12.75"/>
    <row r="161" s="33" customFormat="1" ht="12.75"/>
    <row r="162" s="33" customFormat="1" ht="12.75"/>
    <row r="163" s="33" customFormat="1" ht="12.75"/>
    <row r="164" s="33" customFormat="1" ht="12.75"/>
    <row r="165" s="33" customFormat="1" ht="12.75"/>
    <row r="166" s="33" customFormat="1" ht="12.75"/>
    <row r="167" s="33" customFormat="1" ht="12.75"/>
    <row r="168" s="33" customFormat="1" ht="12.75"/>
    <row r="169" s="33" customFormat="1" ht="12.75"/>
    <row r="170" s="33" customFormat="1" ht="12.75"/>
    <row r="171" s="33" customFormat="1" ht="12.75"/>
    <row r="172" s="33" customFormat="1" ht="12.75"/>
    <row r="173" s="33" customFormat="1" ht="12.75"/>
    <row r="174" s="33" customFormat="1" ht="12.75"/>
  </sheetData>
  <sheetProtection password="EF65" sheet="1" objects="1" scenarios="1"/>
  <mergeCells count="9">
    <mergeCell ref="A39:D39"/>
    <mergeCell ref="A40:D40"/>
    <mergeCell ref="A41:D41"/>
    <mergeCell ref="A1:D1"/>
    <mergeCell ref="A2:D2"/>
    <mergeCell ref="B3:D3"/>
    <mergeCell ref="A4:D4"/>
    <mergeCell ref="C5:D5"/>
    <mergeCell ref="A6:D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F96"/>
  <sheetViews>
    <sheetView workbookViewId="0" topLeftCell="A1">
      <selection activeCell="B9" sqref="B9"/>
    </sheetView>
  </sheetViews>
  <sheetFormatPr defaultColWidth="9.140625" defaultRowHeight="12.75"/>
  <cols>
    <col min="1" max="4" width="24.00390625" style="3" customWidth="1"/>
    <col min="5" max="5" width="11.421875" style="33" bestFit="1" customWidth="1"/>
    <col min="6" max="27" width="9.140625" style="33" customWidth="1"/>
    <col min="28" max="16384" width="9.140625" style="3" customWidth="1"/>
  </cols>
  <sheetData>
    <row r="1" spans="1:6" ht="18" customHeight="1">
      <c r="A1" s="1044" t="str">
        <f>+Zálohy1!A1</f>
        <v>Platební kalendář daňových povinností 2010-2011</v>
      </c>
      <c r="B1" s="418"/>
      <c r="C1" s="418"/>
      <c r="D1" s="418"/>
      <c r="E1" s="35"/>
      <c r="F1" s="35"/>
    </row>
    <row r="2" spans="1:6" ht="18" customHeight="1">
      <c r="A2" s="1045"/>
      <c r="B2" s="1045"/>
      <c r="C2" s="1045"/>
      <c r="D2" s="1045"/>
      <c r="E2" s="35"/>
      <c r="F2" s="35"/>
    </row>
    <row r="3" spans="1:6" ht="18" customHeight="1">
      <c r="A3" s="4" t="s">
        <v>43</v>
      </c>
      <c r="B3" s="1046" t="str">
        <f>+Zálohy1!B3</f>
        <v>0 0</v>
      </c>
      <c r="C3" s="1047"/>
      <c r="D3" s="1047"/>
      <c r="F3" s="35"/>
    </row>
    <row r="4" spans="1:6" ht="18" customHeight="1">
      <c r="A4" s="1045"/>
      <c r="B4" s="337"/>
      <c r="C4" s="337"/>
      <c r="D4" s="337"/>
      <c r="F4" s="35"/>
    </row>
    <row r="5" spans="1:6" ht="18" customHeight="1">
      <c r="A5" s="4" t="s">
        <v>305</v>
      </c>
      <c r="B5" s="164">
        <f>+Zálohy1!B5</f>
        <v>0</v>
      </c>
      <c r="C5" s="1045"/>
      <c r="D5" s="1045"/>
      <c r="E5" s="35"/>
      <c r="F5" s="35"/>
    </row>
    <row r="6" spans="1:6" ht="18" customHeight="1" thickBot="1">
      <c r="A6" s="1048"/>
      <c r="B6" s="395"/>
      <c r="C6" s="395"/>
      <c r="D6" s="395"/>
      <c r="E6" s="35"/>
      <c r="F6" s="35"/>
    </row>
    <row r="7" spans="1:6" ht="18" customHeight="1">
      <c r="A7" s="36" t="s">
        <v>306</v>
      </c>
      <c r="B7" s="37" t="s">
        <v>307</v>
      </c>
      <c r="C7" s="37" t="s">
        <v>308</v>
      </c>
      <c r="D7" s="38" t="s">
        <v>309</v>
      </c>
      <c r="E7" s="39"/>
      <c r="F7" s="35"/>
    </row>
    <row r="8" spans="1:6" ht="18" customHeight="1" thickBot="1">
      <c r="A8" s="40"/>
      <c r="B8" s="41" t="s">
        <v>310</v>
      </c>
      <c r="C8" s="41" t="s">
        <v>311</v>
      </c>
      <c r="D8" s="42" t="s">
        <v>311</v>
      </c>
      <c r="E8" s="35"/>
      <c r="F8" s="35"/>
    </row>
    <row r="9" spans="1:6" ht="18" customHeight="1">
      <c r="A9" s="43">
        <v>40359</v>
      </c>
      <c r="B9" s="146">
        <f>+Zálohy1!B9</f>
        <v>0</v>
      </c>
      <c r="C9" s="146" t="s">
        <v>112</v>
      </c>
      <c r="D9" s="177" t="s">
        <v>112</v>
      </c>
      <c r="F9" s="35"/>
    </row>
    <row r="10" spans="1:6" ht="30.75" customHeight="1">
      <c r="A10" s="44" t="s">
        <v>194</v>
      </c>
      <c r="B10" s="146">
        <v>0</v>
      </c>
      <c r="C10" s="146" t="s">
        <v>112</v>
      </c>
      <c r="D10" s="177" t="s">
        <v>112</v>
      </c>
      <c r="F10" s="35"/>
    </row>
    <row r="11" spans="1:6" ht="18" customHeight="1">
      <c r="A11" s="43">
        <f>8+A9</f>
        <v>40367</v>
      </c>
      <c r="B11" s="146">
        <v>0</v>
      </c>
      <c r="C11" s="146" t="s">
        <v>112</v>
      </c>
      <c r="D11" s="177" t="s">
        <v>112</v>
      </c>
      <c r="F11" s="35"/>
    </row>
    <row r="12" spans="1:6" ht="18" customHeight="1">
      <c r="A12" s="43">
        <f>12+A11</f>
        <v>40379</v>
      </c>
      <c r="B12" s="146">
        <v>0</v>
      </c>
      <c r="C12" s="146" t="s">
        <v>112</v>
      </c>
      <c r="D12" s="177" t="s">
        <v>112</v>
      </c>
      <c r="F12" s="35"/>
    </row>
    <row r="13" spans="1:6" ht="18" customHeight="1">
      <c r="A13" s="43">
        <f>23+A11</f>
        <v>40390</v>
      </c>
      <c r="B13" s="146">
        <v>0</v>
      </c>
      <c r="C13" s="146" t="s">
        <v>112</v>
      </c>
      <c r="D13" s="177" t="s">
        <v>112</v>
      </c>
      <c r="F13" s="35"/>
    </row>
    <row r="14" spans="1:6" ht="18" customHeight="1">
      <c r="A14" s="43">
        <f>+A13+8</f>
        <v>40398</v>
      </c>
      <c r="B14" s="146">
        <v>0</v>
      </c>
      <c r="C14" s="146" t="s">
        <v>112</v>
      </c>
      <c r="D14" s="177" t="s">
        <v>112</v>
      </c>
      <c r="F14" s="35"/>
    </row>
    <row r="15" spans="1:6" ht="18" customHeight="1">
      <c r="A15" s="43">
        <f>12+A14</f>
        <v>40410</v>
      </c>
      <c r="B15" s="146">
        <v>0</v>
      </c>
      <c r="C15" s="146" t="s">
        <v>112</v>
      </c>
      <c r="D15" s="177" t="s">
        <v>112</v>
      </c>
      <c r="F15" s="35"/>
    </row>
    <row r="16" spans="1:6" ht="18" customHeight="1">
      <c r="A16" s="43">
        <f>31+A14</f>
        <v>40429</v>
      </c>
      <c r="B16" s="146">
        <v>0</v>
      </c>
      <c r="C16" s="146" t="s">
        <v>112</v>
      </c>
      <c r="D16" s="177" t="s">
        <v>112</v>
      </c>
      <c r="F16" s="35"/>
    </row>
    <row r="17" spans="1:4" ht="18" customHeight="1">
      <c r="A17" s="43">
        <f>8+A16-1</f>
        <v>40436</v>
      </c>
      <c r="B17" s="146">
        <f>+Zálohy1!B24</f>
        <v>0</v>
      </c>
      <c r="C17" s="146" t="s">
        <v>112</v>
      </c>
      <c r="D17" s="177" t="s">
        <v>112</v>
      </c>
    </row>
    <row r="18" spans="1:4" ht="18" customHeight="1">
      <c r="A18" s="43">
        <f>5+A17</f>
        <v>40441</v>
      </c>
      <c r="B18" s="146">
        <v>0</v>
      </c>
      <c r="C18" s="146" t="s">
        <v>112</v>
      </c>
      <c r="D18" s="177" t="s">
        <v>112</v>
      </c>
    </row>
    <row r="19" spans="1:4" ht="18" customHeight="1">
      <c r="A19" s="43">
        <f>23+A17</f>
        <v>40459</v>
      </c>
      <c r="B19" s="146">
        <v>0</v>
      </c>
      <c r="C19" s="146" t="s">
        <v>112</v>
      </c>
      <c r="D19" s="177" t="s">
        <v>112</v>
      </c>
    </row>
    <row r="20" spans="1:4" ht="18" customHeight="1">
      <c r="A20" s="43">
        <f>12+A19</f>
        <v>40471</v>
      </c>
      <c r="B20" s="146">
        <v>0</v>
      </c>
      <c r="C20" s="146" t="s">
        <v>112</v>
      </c>
      <c r="D20" s="177" t="s">
        <v>112</v>
      </c>
    </row>
    <row r="21" spans="1:4" ht="19.5" customHeight="1">
      <c r="A21" s="43">
        <f>31+A19</f>
        <v>40490</v>
      </c>
      <c r="B21" s="146">
        <v>0</v>
      </c>
      <c r="C21" s="146" t="s">
        <v>112</v>
      </c>
      <c r="D21" s="177" t="s">
        <v>112</v>
      </c>
    </row>
    <row r="22" spans="1:4" ht="19.5" customHeight="1">
      <c r="A22" s="43">
        <f>12+A21</f>
        <v>40502</v>
      </c>
      <c r="B22" s="146">
        <v>0</v>
      </c>
      <c r="C22" s="146" t="s">
        <v>112</v>
      </c>
      <c r="D22" s="177" t="s">
        <v>112</v>
      </c>
    </row>
    <row r="23" spans="1:4" ht="18" customHeight="1">
      <c r="A23" s="43">
        <f>30+A21</f>
        <v>40520</v>
      </c>
      <c r="B23" s="146">
        <v>0</v>
      </c>
      <c r="C23" s="146" t="s">
        <v>112</v>
      </c>
      <c r="D23" s="177" t="s">
        <v>112</v>
      </c>
    </row>
    <row r="24" spans="1:4" ht="18" customHeight="1">
      <c r="A24" s="43">
        <f>7+A23</f>
        <v>40527</v>
      </c>
      <c r="B24" s="146">
        <f>+Zálohy1!B31</f>
        <v>0</v>
      </c>
      <c r="C24" s="146" t="s">
        <v>112</v>
      </c>
      <c r="D24" s="177" t="s">
        <v>112</v>
      </c>
    </row>
    <row r="25" spans="1:4" ht="18" customHeight="1">
      <c r="A25" s="43">
        <f>5+A24</f>
        <v>40532</v>
      </c>
      <c r="B25" s="146">
        <v>0</v>
      </c>
      <c r="C25" s="146" t="s">
        <v>112</v>
      </c>
      <c r="D25" s="177" t="s">
        <v>112</v>
      </c>
    </row>
    <row r="26" spans="1:4" ht="18" customHeight="1">
      <c r="A26" s="43">
        <f>24+A24</f>
        <v>40551</v>
      </c>
      <c r="B26" s="146">
        <v>0</v>
      </c>
      <c r="C26" s="146" t="s">
        <v>112</v>
      </c>
      <c r="D26" s="177" t="s">
        <v>112</v>
      </c>
    </row>
    <row r="27" spans="1:4" ht="18" customHeight="1">
      <c r="A27" s="43">
        <f>12+A26</f>
        <v>40563</v>
      </c>
      <c r="B27" s="146">
        <v>0</v>
      </c>
      <c r="C27" s="146" t="s">
        <v>112</v>
      </c>
      <c r="D27" s="177" t="s">
        <v>112</v>
      </c>
    </row>
    <row r="28" spans="1:4" ht="18" customHeight="1">
      <c r="A28" s="43">
        <f>31+A26</f>
        <v>40582</v>
      </c>
      <c r="B28" s="146">
        <v>0</v>
      </c>
      <c r="C28" s="146" t="s">
        <v>112</v>
      </c>
      <c r="D28" s="177" t="s">
        <v>112</v>
      </c>
    </row>
    <row r="29" spans="1:4" ht="18" customHeight="1">
      <c r="A29" s="43">
        <f>12+A28</f>
        <v>40594</v>
      </c>
      <c r="B29" s="146">
        <v>0</v>
      </c>
      <c r="C29" s="146" t="s">
        <v>112</v>
      </c>
      <c r="D29" s="177" t="s">
        <v>112</v>
      </c>
    </row>
    <row r="30" spans="1:4" ht="18" customHeight="1">
      <c r="A30" s="43">
        <f>28+A28</f>
        <v>40610</v>
      </c>
      <c r="B30" s="146">
        <v>0</v>
      </c>
      <c r="C30" s="146" t="s">
        <v>112</v>
      </c>
      <c r="D30" s="177" t="s">
        <v>112</v>
      </c>
    </row>
    <row r="31" spans="1:4" ht="18" customHeight="1">
      <c r="A31" s="43">
        <f>22+A30+1-16</f>
        <v>40617</v>
      </c>
      <c r="B31" s="146">
        <f>+B17</f>
        <v>0</v>
      </c>
      <c r="C31" s="146" t="s">
        <v>112</v>
      </c>
      <c r="D31" s="177" t="s">
        <v>112</v>
      </c>
    </row>
    <row r="32" spans="1:4" ht="18" customHeight="1">
      <c r="A32" s="43">
        <f>5+A31</f>
        <v>40622</v>
      </c>
      <c r="B32" s="146">
        <v>0</v>
      </c>
      <c r="C32" s="146" t="s">
        <v>112</v>
      </c>
      <c r="D32" s="177" t="s">
        <v>112</v>
      </c>
    </row>
    <row r="33" spans="1:4" ht="18" customHeight="1">
      <c r="A33" s="45">
        <f>24+A31</f>
        <v>40641</v>
      </c>
      <c r="B33" s="178">
        <v>0</v>
      </c>
      <c r="C33" s="146" t="s">
        <v>112</v>
      </c>
      <c r="D33" s="177" t="s">
        <v>112</v>
      </c>
    </row>
    <row r="34" spans="1:4" ht="18" customHeight="1">
      <c r="A34" s="43">
        <f>12+A33</f>
        <v>40653</v>
      </c>
      <c r="B34" s="178">
        <v>0</v>
      </c>
      <c r="C34" s="146" t="s">
        <v>112</v>
      </c>
      <c r="D34" s="177" t="s">
        <v>112</v>
      </c>
    </row>
    <row r="35" spans="1:4" ht="18" customHeight="1">
      <c r="A35" s="45">
        <f>30+A33</f>
        <v>40671</v>
      </c>
      <c r="B35" s="178">
        <v>0</v>
      </c>
      <c r="C35" s="146" t="s">
        <v>112</v>
      </c>
      <c r="D35" s="177" t="s">
        <v>112</v>
      </c>
    </row>
    <row r="36" spans="1:4" ht="18" customHeight="1">
      <c r="A36" s="43">
        <f>12+A35</f>
        <v>40683</v>
      </c>
      <c r="B36" s="178">
        <v>0</v>
      </c>
      <c r="C36" s="146" t="s">
        <v>112</v>
      </c>
      <c r="D36" s="177" t="s">
        <v>112</v>
      </c>
    </row>
    <row r="37" spans="1:4" ht="18" customHeight="1">
      <c r="A37" s="45">
        <f>31+A35</f>
        <v>40702</v>
      </c>
      <c r="B37" s="178">
        <v>0</v>
      </c>
      <c r="C37" s="146" t="s">
        <v>112</v>
      </c>
      <c r="D37" s="177" t="s">
        <v>112</v>
      </c>
    </row>
    <row r="38" spans="1:4" ht="18" customHeight="1" thickBot="1">
      <c r="A38" s="46">
        <f>7+A37</f>
        <v>40709</v>
      </c>
      <c r="B38" s="179">
        <f>+B24</f>
        <v>0</v>
      </c>
      <c r="C38" s="146" t="s">
        <v>112</v>
      </c>
      <c r="D38" s="177" t="s">
        <v>112</v>
      </c>
    </row>
    <row r="39" spans="1:4" ht="29.25" customHeight="1" thickBot="1">
      <c r="A39" s="1038" t="s">
        <v>253</v>
      </c>
      <c r="B39" s="1039"/>
      <c r="C39" s="1039"/>
      <c r="D39" s="1039"/>
    </row>
    <row r="40" spans="1:4" ht="14.25" customHeight="1" thickBot="1">
      <c r="A40" s="1040" t="s">
        <v>44</v>
      </c>
      <c r="B40" s="1041"/>
      <c r="C40" s="1041"/>
      <c r="D40" s="1041"/>
    </row>
    <row r="41" spans="1:4" ht="18" customHeight="1">
      <c r="A41" s="1049" t="str">
        <f>+Zálohy1!A41</f>
        <v>Formulář zpracovala ASPEKT HM, daňová, účetní a auditorská kancelář, www.danovapriznani.cz, business.center.cz</v>
      </c>
      <c r="B41" s="1050"/>
      <c r="C41" s="1050"/>
      <c r="D41" s="1050"/>
    </row>
    <row r="42" spans="1:4" ht="12.75">
      <c r="A42" s="47"/>
      <c r="B42" s="33"/>
      <c r="C42" s="33"/>
      <c r="D42" s="33"/>
    </row>
    <row r="43" spans="1:4" ht="12.75">
      <c r="A43" s="47"/>
      <c r="B43" s="33"/>
      <c r="C43" s="33"/>
      <c r="D43" s="33"/>
    </row>
    <row r="44" spans="1:4" ht="12.75">
      <c r="A44" s="47"/>
      <c r="B44" s="33"/>
      <c r="C44" s="33"/>
      <c r="D44" s="33"/>
    </row>
    <row r="45" spans="1:4" ht="12.75">
      <c r="A45" s="33"/>
      <c r="B45" s="33"/>
      <c r="C45" s="33"/>
      <c r="D45" s="33"/>
    </row>
    <row r="46" spans="1:4" ht="12.75">
      <c r="A46" s="33"/>
      <c r="B46" s="33"/>
      <c r="C46" s="33"/>
      <c r="D46" s="33"/>
    </row>
    <row r="47" spans="1:4" ht="12.75">
      <c r="A47" s="33"/>
      <c r="B47" s="33"/>
      <c r="C47" s="33"/>
      <c r="D47" s="33"/>
    </row>
    <row r="48" spans="1:4" ht="12.75">
      <c r="A48" s="33"/>
      <c r="B48" s="33"/>
      <c r="C48" s="33"/>
      <c r="D48" s="33"/>
    </row>
    <row r="49" spans="1:4" ht="12.75">
      <c r="A49" s="33"/>
      <c r="B49" s="33"/>
      <c r="C49" s="33"/>
      <c r="D49" s="33"/>
    </row>
    <row r="50" spans="1:4" ht="12.75">
      <c r="A50" s="33"/>
      <c r="B50" s="33"/>
      <c r="C50" s="33"/>
      <c r="D50" s="33"/>
    </row>
    <row r="51" spans="1:4" ht="12.75">
      <c r="A51" s="33"/>
      <c r="B51" s="33"/>
      <c r="C51" s="33"/>
      <c r="D51" s="33"/>
    </row>
    <row r="52" spans="1:4" ht="12.75">
      <c r="A52" s="33"/>
      <c r="B52" s="33"/>
      <c r="C52" s="33"/>
      <c r="D52" s="33"/>
    </row>
    <row r="53" spans="1:4" ht="12.75">
      <c r="A53" s="33"/>
      <c r="B53" s="33"/>
      <c r="C53" s="33"/>
      <c r="D53" s="33"/>
    </row>
    <row r="54" spans="1:4" ht="12.75">
      <c r="A54" s="33"/>
      <c r="B54" s="33"/>
      <c r="C54" s="33"/>
      <c r="D54" s="33"/>
    </row>
    <row r="55" spans="1:4" ht="12.75">
      <c r="A55" s="33"/>
      <c r="B55" s="33"/>
      <c r="C55" s="33"/>
      <c r="D55" s="33"/>
    </row>
    <row r="56" spans="1:4" ht="12.75">
      <c r="A56" s="33"/>
      <c r="B56" s="33"/>
      <c r="C56" s="33"/>
      <c r="D56" s="33"/>
    </row>
    <row r="57" spans="1:4" ht="12.75">
      <c r="A57" s="33"/>
      <c r="B57" s="33"/>
      <c r="C57" s="33"/>
      <c r="D57" s="33"/>
    </row>
    <row r="58" spans="1:4" ht="12.75">
      <c r="A58" s="33"/>
      <c r="B58" s="33"/>
      <c r="C58" s="33"/>
      <c r="D58" s="33"/>
    </row>
    <row r="59" spans="1:4" ht="12.75">
      <c r="A59" s="33"/>
      <c r="B59" s="33"/>
      <c r="C59" s="33"/>
      <c r="D59" s="33"/>
    </row>
    <row r="60" spans="1:4" ht="12.75">
      <c r="A60" s="33"/>
      <c r="B60" s="33"/>
      <c r="C60" s="33"/>
      <c r="D60" s="33"/>
    </row>
    <row r="61" spans="1:4" ht="12.75">
      <c r="A61" s="33"/>
      <c r="B61" s="33"/>
      <c r="C61" s="33"/>
      <c r="D61" s="33"/>
    </row>
    <row r="62" spans="1:4" ht="12.75">
      <c r="A62" s="33"/>
      <c r="B62" s="33"/>
      <c r="C62" s="33"/>
      <c r="D62" s="33"/>
    </row>
    <row r="63" spans="1:4" ht="12.75">
      <c r="A63" s="33"/>
      <c r="B63" s="33"/>
      <c r="C63" s="33"/>
      <c r="D63" s="33"/>
    </row>
    <row r="64" spans="1:4" ht="12.75">
      <c r="A64" s="33"/>
      <c r="B64" s="33"/>
      <c r="C64" s="33"/>
      <c r="D64" s="33"/>
    </row>
    <row r="65" spans="1:4" ht="12.75">
      <c r="A65" s="33"/>
      <c r="B65" s="33"/>
      <c r="C65" s="33"/>
      <c r="D65" s="33"/>
    </row>
    <row r="66" spans="1:4" ht="12.75">
      <c r="A66" s="33"/>
      <c r="B66" s="33"/>
      <c r="C66" s="33"/>
      <c r="D66" s="33"/>
    </row>
    <row r="67" spans="1:4" ht="12.75">
      <c r="A67" s="33"/>
      <c r="B67" s="33"/>
      <c r="C67" s="33"/>
      <c r="D67" s="33"/>
    </row>
    <row r="68" spans="1:4" ht="12.75">
      <c r="A68" s="33"/>
      <c r="B68" s="33"/>
      <c r="C68" s="33"/>
      <c r="D68" s="33"/>
    </row>
    <row r="69" spans="1:4" ht="12.75">
      <c r="A69" s="33"/>
      <c r="B69" s="33"/>
      <c r="C69" s="33"/>
      <c r="D69" s="33"/>
    </row>
    <row r="70" spans="1:4" ht="12.75">
      <c r="A70" s="33"/>
      <c r="B70" s="33"/>
      <c r="C70" s="33"/>
      <c r="D70" s="33"/>
    </row>
    <row r="71" spans="1:4" ht="12.75">
      <c r="A71" s="33"/>
      <c r="B71" s="33"/>
      <c r="C71" s="33"/>
      <c r="D71" s="33"/>
    </row>
    <row r="72" spans="1:4" ht="12.75">
      <c r="A72" s="33"/>
      <c r="B72" s="33"/>
      <c r="C72" s="33"/>
      <c r="D72" s="33"/>
    </row>
    <row r="73" spans="1:4" ht="12.75">
      <c r="A73" s="33"/>
      <c r="B73" s="33"/>
      <c r="C73" s="33"/>
      <c r="D73" s="33"/>
    </row>
    <row r="74" spans="1:4" ht="12.75">
      <c r="A74" s="33"/>
      <c r="B74" s="33"/>
      <c r="C74" s="33"/>
      <c r="D74" s="33"/>
    </row>
    <row r="75" spans="1:4" ht="12.75">
      <c r="A75" s="33"/>
      <c r="B75" s="33"/>
      <c r="C75" s="33"/>
      <c r="D75" s="33"/>
    </row>
    <row r="76" spans="1:4" ht="12.75">
      <c r="A76" s="33"/>
      <c r="B76" s="33"/>
      <c r="C76" s="33"/>
      <c r="D76" s="33"/>
    </row>
    <row r="77" spans="1:4" ht="12.75">
      <c r="A77" s="33"/>
      <c r="B77" s="33"/>
      <c r="C77" s="33"/>
      <c r="D77" s="33"/>
    </row>
    <row r="78" spans="1:4" ht="12.75">
      <c r="A78" s="33"/>
      <c r="B78" s="33"/>
      <c r="C78" s="33"/>
      <c r="D78" s="33"/>
    </row>
    <row r="79" spans="1:4" ht="12.75">
      <c r="A79" s="33"/>
      <c r="B79" s="33"/>
      <c r="C79" s="33"/>
      <c r="D79" s="33"/>
    </row>
    <row r="80" spans="1:4" ht="12.75">
      <c r="A80" s="33"/>
      <c r="B80" s="33"/>
      <c r="C80" s="33"/>
      <c r="D80" s="33"/>
    </row>
    <row r="81" spans="1:4" ht="12.75">
      <c r="A81" s="33"/>
      <c r="B81" s="33"/>
      <c r="C81" s="33"/>
      <c r="D81" s="33"/>
    </row>
    <row r="82" spans="1:4" ht="12.75">
      <c r="A82" s="33"/>
      <c r="B82" s="33"/>
      <c r="C82" s="33"/>
      <c r="D82" s="33"/>
    </row>
    <row r="83" spans="1:4" ht="12.75">
      <c r="A83" s="33"/>
      <c r="B83" s="33"/>
      <c r="C83" s="33"/>
      <c r="D83" s="33"/>
    </row>
    <row r="84" spans="1:4" ht="12.75">
      <c r="A84" s="33"/>
      <c r="B84" s="33"/>
      <c r="C84" s="33"/>
      <c r="D84" s="33"/>
    </row>
    <row r="85" spans="1:4" ht="12.75">
      <c r="A85" s="33"/>
      <c r="B85" s="33"/>
      <c r="C85" s="33"/>
      <c r="D85" s="33"/>
    </row>
    <row r="86" spans="1:4" ht="12.75">
      <c r="A86" s="33"/>
      <c r="B86" s="33"/>
      <c r="C86" s="33"/>
      <c r="D86" s="33"/>
    </row>
    <row r="87" spans="1:4" ht="12.75">
      <c r="A87" s="33"/>
      <c r="B87" s="33"/>
      <c r="C87" s="33"/>
      <c r="D87" s="33"/>
    </row>
    <row r="88" spans="1:4" ht="12.75">
      <c r="A88" s="33"/>
      <c r="B88" s="33"/>
      <c r="C88" s="33"/>
      <c r="D88" s="33"/>
    </row>
    <row r="89" spans="1:4" ht="12.75">
      <c r="A89" s="33"/>
      <c r="B89" s="33"/>
      <c r="C89" s="33"/>
      <c r="D89" s="33"/>
    </row>
    <row r="90" spans="1:4" ht="12.75">
      <c r="A90" s="33"/>
      <c r="B90" s="33"/>
      <c r="C90" s="33"/>
      <c r="D90" s="33"/>
    </row>
    <row r="91" spans="1:4" ht="12.75">
      <c r="A91" s="33"/>
      <c r="B91" s="33"/>
      <c r="C91" s="33"/>
      <c r="D91" s="33"/>
    </row>
    <row r="92" spans="1:4" ht="12.75">
      <c r="A92" s="33"/>
      <c r="B92" s="33"/>
      <c r="C92" s="33"/>
      <c r="D92" s="33"/>
    </row>
    <row r="93" spans="1:4" ht="12.75">
      <c r="A93" s="33"/>
      <c r="B93" s="33"/>
      <c r="C93" s="33"/>
      <c r="D93" s="33"/>
    </row>
    <row r="94" spans="1:4" ht="12.75">
      <c r="A94" s="33"/>
      <c r="B94" s="33"/>
      <c r="C94" s="33"/>
      <c r="D94" s="33"/>
    </row>
    <row r="95" spans="1:4" ht="12.75">
      <c r="A95" s="33"/>
      <c r="B95" s="33"/>
      <c r="C95" s="33"/>
      <c r="D95" s="33"/>
    </row>
    <row r="96" spans="1:4" ht="12.75">
      <c r="A96" s="33"/>
      <c r="B96" s="33"/>
      <c r="C96" s="33"/>
      <c r="D96" s="33"/>
    </row>
    <row r="97" s="33" customFormat="1" ht="12.75"/>
    <row r="98" s="33" customFormat="1" ht="12.75"/>
    <row r="99" s="33" customFormat="1" ht="12.75"/>
    <row r="100" s="33" customFormat="1" ht="12.75"/>
    <row r="101" s="33" customFormat="1" ht="12.75"/>
    <row r="102" s="33" customFormat="1" ht="12.75"/>
    <row r="103" s="33" customFormat="1" ht="12.75"/>
    <row r="104" s="33" customFormat="1" ht="12.75"/>
    <row r="105" s="33" customFormat="1" ht="12.75"/>
    <row r="106" s="33" customFormat="1" ht="12.75"/>
    <row r="107" s="33" customFormat="1" ht="12.75"/>
    <row r="108" s="33" customFormat="1" ht="12.75"/>
    <row r="109" s="33" customFormat="1" ht="12.75"/>
    <row r="110" s="33" customFormat="1" ht="12.75"/>
    <row r="111" s="33" customFormat="1" ht="12.75"/>
    <row r="112" s="33" customFormat="1" ht="12.75"/>
    <row r="113" s="33" customFormat="1" ht="12.75"/>
    <row r="114" s="33" customFormat="1" ht="12.75"/>
    <row r="115" s="33" customFormat="1" ht="12.75"/>
    <row r="116" s="33" customFormat="1" ht="12.75"/>
    <row r="117" s="33" customFormat="1" ht="12.75"/>
    <row r="118" s="33" customFormat="1" ht="12.75"/>
    <row r="119" s="33" customFormat="1" ht="12.75"/>
    <row r="120" s="33" customFormat="1" ht="12.75"/>
    <row r="121" s="33" customFormat="1" ht="12.75"/>
    <row r="122" s="33" customFormat="1" ht="12.75"/>
    <row r="123" s="33" customFormat="1" ht="12.75"/>
    <row r="124" s="33" customFormat="1" ht="12.75"/>
    <row r="125" s="33" customFormat="1" ht="12.75"/>
    <row r="126" s="33" customFormat="1" ht="12.75"/>
    <row r="127" s="33" customFormat="1" ht="12.75"/>
    <row r="128" s="33" customFormat="1" ht="12.75"/>
    <row r="129" s="33" customFormat="1" ht="12.75"/>
    <row r="130" s="33" customFormat="1" ht="12.75"/>
    <row r="131" s="33" customFormat="1" ht="12.75"/>
    <row r="132" s="33" customFormat="1" ht="12.75"/>
    <row r="133" s="33" customFormat="1" ht="12.75"/>
    <row r="134" s="33" customFormat="1" ht="12.75"/>
    <row r="135" s="33" customFormat="1" ht="12.75"/>
    <row r="136" s="33" customFormat="1" ht="12.75"/>
    <row r="137" s="33" customFormat="1" ht="12.75"/>
    <row r="138" s="33" customFormat="1" ht="12.75"/>
    <row r="139" s="33" customFormat="1" ht="12.75"/>
    <row r="140" s="33" customFormat="1" ht="12.75"/>
    <row r="141" s="33" customFormat="1" ht="12.75"/>
    <row r="142" s="33" customFormat="1" ht="12.75"/>
    <row r="143" s="33" customFormat="1" ht="12.75"/>
    <row r="144" s="33" customFormat="1" ht="12.75"/>
    <row r="145" s="33" customFormat="1" ht="12.75"/>
    <row r="146" s="33" customFormat="1" ht="12.75"/>
    <row r="147" s="33" customFormat="1" ht="12.75"/>
    <row r="148" s="33" customFormat="1" ht="12.75"/>
    <row r="149" s="33" customFormat="1" ht="12.75"/>
    <row r="150" s="33" customFormat="1" ht="12.75"/>
    <row r="151" s="33" customFormat="1" ht="12.75"/>
    <row r="152" s="33" customFormat="1" ht="12.75"/>
    <row r="153" s="33" customFormat="1" ht="12.75"/>
    <row r="154" s="33" customFormat="1" ht="12.75"/>
    <row r="155" s="33" customFormat="1" ht="12.75"/>
    <row r="156" s="33" customFormat="1" ht="12.75"/>
    <row r="157" s="33" customFormat="1" ht="12.75"/>
    <row r="158" s="33" customFormat="1" ht="12.75"/>
    <row r="159" s="33" customFormat="1" ht="12.75"/>
    <row r="160" s="33" customFormat="1" ht="12.75"/>
    <row r="161" s="33" customFormat="1" ht="12.75"/>
    <row r="162" s="33" customFormat="1" ht="12.75"/>
    <row r="163" s="33" customFormat="1" ht="12.75"/>
    <row r="164" s="33" customFormat="1" ht="12.75"/>
    <row r="165" s="33" customFormat="1" ht="12.75"/>
    <row r="166" s="33" customFormat="1" ht="12.75"/>
    <row r="167" s="33" customFormat="1" ht="12.75"/>
    <row r="168" s="33" customFormat="1" ht="12.75"/>
    <row r="169" s="33" customFormat="1" ht="12.75"/>
    <row r="170" s="33" customFormat="1" ht="12.75"/>
    <row r="171" s="33" customFormat="1" ht="12.75"/>
    <row r="172" s="33" customFormat="1" ht="12.75"/>
    <row r="173" s="33" customFormat="1" ht="12.75"/>
    <row r="174" s="33" customFormat="1" ht="12.75"/>
  </sheetData>
  <sheetProtection password="EF65" sheet="1" objects="1" scenarios="1"/>
  <mergeCells count="9">
    <mergeCell ref="A39:D39"/>
    <mergeCell ref="A40:D40"/>
    <mergeCell ref="A41:D41"/>
    <mergeCell ref="C5:D5"/>
    <mergeCell ref="A6:D6"/>
    <mergeCell ref="A1:D1"/>
    <mergeCell ref="A2:D2"/>
    <mergeCell ref="B3:D3"/>
    <mergeCell ref="A4:D4"/>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4" sqref="B4"/>
    </sheetView>
  </sheetViews>
  <sheetFormatPr defaultColWidth="9.140625" defaultRowHeight="12.75"/>
  <cols>
    <col min="1" max="1" width="28.140625" style="99" customWidth="1"/>
    <col min="2" max="2" width="65.7109375" style="99" customWidth="1"/>
    <col min="3" max="3" width="3.00390625" style="99" customWidth="1"/>
    <col min="4" max="4" width="65.7109375" style="99" customWidth="1"/>
    <col min="5" max="5" width="28.28125" style="99" customWidth="1"/>
    <col min="6" max="37" width="9.140625" style="34" customWidth="1"/>
  </cols>
  <sheetData>
    <row r="1" spans="1:37" s="174" customFormat="1" ht="18">
      <c r="A1" s="329" t="s">
        <v>353</v>
      </c>
      <c r="B1" s="328"/>
      <c r="C1" s="328"/>
      <c r="D1" s="328"/>
      <c r="E1" s="328"/>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row>
    <row r="2" spans="1:37" s="174" customFormat="1" ht="18">
      <c r="A2" s="311"/>
      <c r="B2" s="312" t="s">
        <v>498</v>
      </c>
      <c r="C2" s="313"/>
      <c r="D2" s="314" t="s">
        <v>499</v>
      </c>
      <c r="E2" s="315"/>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row>
    <row r="3" spans="1:37" s="174" customFormat="1" ht="15.75" customHeight="1">
      <c r="A3" s="227"/>
      <c r="B3" s="228" t="s">
        <v>354</v>
      </c>
      <c r="C3" s="175"/>
      <c r="D3" s="228" t="s">
        <v>358</v>
      </c>
      <c r="E3" s="224"/>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row>
    <row r="4" spans="1:37" s="174" customFormat="1" ht="15.75" customHeight="1">
      <c r="A4" s="229" t="s">
        <v>379</v>
      </c>
      <c r="B4" s="241"/>
      <c r="C4" s="230"/>
      <c r="D4" s="327"/>
      <c r="E4" s="175" t="s">
        <v>359</v>
      </c>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row>
    <row r="5" spans="1:37" s="174" customFormat="1" ht="15.75" customHeight="1">
      <c r="A5" s="229" t="s">
        <v>380</v>
      </c>
      <c r="B5" s="242"/>
      <c r="C5" s="231"/>
      <c r="D5" s="324"/>
      <c r="E5" s="175"/>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row>
    <row r="6" spans="1:37" s="174" customFormat="1" ht="15.75" customHeight="1">
      <c r="A6" s="229" t="s">
        <v>365</v>
      </c>
      <c r="B6" s="242"/>
      <c r="C6" s="231"/>
      <c r="D6" s="324"/>
      <c r="E6" s="175"/>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row>
    <row r="7" spans="1:37" s="174" customFormat="1" ht="15.75" customHeight="1">
      <c r="A7" s="229" t="s">
        <v>366</v>
      </c>
      <c r="B7" s="242"/>
      <c r="C7" s="231"/>
      <c r="D7" s="243"/>
      <c r="E7" s="175" t="s">
        <v>361</v>
      </c>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row>
    <row r="8" spans="1:37" s="174" customFormat="1" ht="15.75" customHeight="1">
      <c r="A8" s="229" t="s">
        <v>355</v>
      </c>
      <c r="B8" s="244"/>
      <c r="C8" s="231"/>
      <c r="D8" s="243"/>
      <c r="E8" s="175"/>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row>
    <row r="9" spans="1:37" s="174" customFormat="1" ht="15.75" customHeight="1">
      <c r="A9" s="229" t="s">
        <v>356</v>
      </c>
      <c r="B9" s="245"/>
      <c r="C9" s="231"/>
      <c r="D9" s="243"/>
      <c r="E9" s="175"/>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row>
    <row r="10" spans="1:37" s="174" customFormat="1" ht="15.75" customHeight="1">
      <c r="A10" s="229" t="s">
        <v>360</v>
      </c>
      <c r="B10" s="245"/>
      <c r="C10" s="231"/>
      <c r="D10" s="246"/>
      <c r="E10" s="175" t="s">
        <v>360</v>
      </c>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row>
    <row r="11" spans="1:37" s="174" customFormat="1" ht="15.75" customHeight="1">
      <c r="A11" s="229" t="s">
        <v>375</v>
      </c>
      <c r="B11" s="245"/>
      <c r="C11" s="231"/>
      <c r="D11" s="243"/>
      <c r="E11" s="175"/>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row>
    <row r="12" spans="1:37" s="174" customFormat="1" ht="15.75" customHeight="1">
      <c r="A12" s="229"/>
      <c r="B12" s="330" t="s">
        <v>391</v>
      </c>
      <c r="C12" s="331"/>
      <c r="D12" s="332"/>
      <c r="E12" s="175"/>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row>
    <row r="13" spans="1:37" s="174" customFormat="1" ht="15.75" customHeight="1">
      <c r="A13" s="229" t="s">
        <v>364</v>
      </c>
      <c r="B13" s="247"/>
      <c r="C13" s="232"/>
      <c r="D13" s="248"/>
      <c r="E13" s="233" t="s">
        <v>378</v>
      </c>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row>
    <row r="14" spans="1:37" s="174" customFormat="1" ht="15.75" customHeight="1">
      <c r="A14" s="229"/>
      <c r="B14" s="247"/>
      <c r="C14" s="231"/>
      <c r="D14" s="248"/>
      <c r="E14" s="175" t="s">
        <v>379</v>
      </c>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row>
    <row r="15" spans="1:37" s="174" customFormat="1" ht="15.75" customHeight="1">
      <c r="A15" s="234" t="s">
        <v>384</v>
      </c>
      <c r="B15" s="247"/>
      <c r="C15" s="231"/>
      <c r="D15" s="248"/>
      <c r="E15" s="175" t="s">
        <v>380</v>
      </c>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row>
    <row r="16" spans="1:37" s="174" customFormat="1" ht="15.75" customHeight="1">
      <c r="A16" s="229" t="s">
        <v>278</v>
      </c>
      <c r="B16" s="247"/>
      <c r="C16" s="231"/>
      <c r="D16" s="248"/>
      <c r="E16" s="175" t="s">
        <v>366</v>
      </c>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row>
    <row r="17" spans="1:37" s="174" customFormat="1" ht="15.75" customHeight="1">
      <c r="A17" s="229" t="s">
        <v>362</v>
      </c>
      <c r="B17" s="249"/>
      <c r="C17" s="231"/>
      <c r="D17" s="248"/>
      <c r="E17" s="175" t="s">
        <v>381</v>
      </c>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row>
    <row r="18" spans="1:37" s="174" customFormat="1" ht="15.75" customHeight="1">
      <c r="A18" s="229" t="s">
        <v>363</v>
      </c>
      <c r="B18" s="247"/>
      <c r="C18" s="231"/>
      <c r="D18" s="248"/>
      <c r="E18" s="175"/>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row>
    <row r="19" spans="1:37" s="174" customFormat="1" ht="15.75" customHeight="1">
      <c r="A19" s="229" t="s">
        <v>351</v>
      </c>
      <c r="B19" s="249"/>
      <c r="C19" s="232"/>
      <c r="D19" s="248"/>
      <c r="E19" s="233" t="s">
        <v>373</v>
      </c>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row>
    <row r="20" spans="1:37" s="174" customFormat="1" ht="15.75" customHeight="1">
      <c r="A20" s="229" t="s">
        <v>368</v>
      </c>
      <c r="B20" s="247"/>
      <c r="C20" s="231"/>
      <c r="D20" s="248"/>
      <c r="E20" s="175" t="s">
        <v>379</v>
      </c>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row>
    <row r="21" spans="1:37" s="174" customFormat="1" ht="15.75" customHeight="1">
      <c r="A21" s="229" t="s">
        <v>376</v>
      </c>
      <c r="B21" s="247"/>
      <c r="C21" s="231"/>
      <c r="D21" s="248"/>
      <c r="E21" s="175" t="s">
        <v>380</v>
      </c>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row>
    <row r="22" spans="1:37" s="174" customFormat="1" ht="15.75" customHeight="1">
      <c r="A22" s="229"/>
      <c r="B22" s="247"/>
      <c r="C22" s="231"/>
      <c r="D22" s="248"/>
      <c r="E22" s="175" t="s">
        <v>366</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row>
    <row r="23" spans="1:37" s="174" customFormat="1" ht="15.75" customHeight="1">
      <c r="A23" s="234" t="s">
        <v>385</v>
      </c>
      <c r="B23" s="247"/>
      <c r="C23" s="231"/>
      <c r="D23" s="250"/>
      <c r="E23" s="175" t="s">
        <v>367</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row>
    <row r="24" spans="1:37" s="174" customFormat="1" ht="15.75" customHeight="1">
      <c r="A24" s="229"/>
      <c r="B24" s="247"/>
      <c r="C24" s="231"/>
      <c r="D24" s="248"/>
      <c r="E24" s="175" t="s">
        <v>357</v>
      </c>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row>
    <row r="25" spans="1:37" s="174" customFormat="1" ht="15.75" customHeight="1">
      <c r="A25" s="229" t="s">
        <v>367</v>
      </c>
      <c r="B25" s="251"/>
      <c r="C25" s="231"/>
      <c r="D25" s="252"/>
      <c r="E25" s="175" t="s">
        <v>362</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row>
    <row r="26" spans="1:37" s="174" customFormat="1" ht="15.75" customHeight="1">
      <c r="A26" s="229" t="s">
        <v>377</v>
      </c>
      <c r="B26" s="251"/>
      <c r="C26" s="231"/>
      <c r="D26" s="248"/>
      <c r="E26" s="175" t="s">
        <v>363</v>
      </c>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row>
    <row r="27" spans="1:37" s="174" customFormat="1" ht="15.75" customHeight="1">
      <c r="A27" s="229" t="s">
        <v>105</v>
      </c>
      <c r="B27" s="253"/>
      <c r="C27" s="231"/>
      <c r="D27" s="254"/>
      <c r="E27" s="175" t="s">
        <v>351</v>
      </c>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row>
    <row r="28" spans="1:37" s="174" customFormat="1" ht="15.75" customHeight="1">
      <c r="A28" s="229"/>
      <c r="B28" s="247"/>
      <c r="C28" s="231"/>
      <c r="D28" s="248"/>
      <c r="E28" s="175"/>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row>
    <row r="29" spans="1:37" s="174" customFormat="1" ht="15.75" customHeight="1">
      <c r="A29" s="229" t="s">
        <v>374</v>
      </c>
      <c r="B29" s="326"/>
      <c r="C29" s="232"/>
      <c r="D29" s="248"/>
      <c r="E29" s="233" t="s">
        <v>382</v>
      </c>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row>
    <row r="30" spans="1:37" s="174" customFormat="1" ht="15.75" customHeight="1">
      <c r="A30" s="229"/>
      <c r="B30" s="326"/>
      <c r="C30" s="231"/>
      <c r="D30" s="248"/>
      <c r="E30" s="175" t="s">
        <v>379</v>
      </c>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row>
    <row r="31" spans="1:37" s="174" customFormat="1" ht="15.75" customHeight="1">
      <c r="A31" s="234" t="s">
        <v>370</v>
      </c>
      <c r="B31" s="247"/>
      <c r="C31" s="231"/>
      <c r="D31" s="248"/>
      <c r="E31" s="175" t="s">
        <v>380</v>
      </c>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row>
    <row r="32" spans="1:37" s="174" customFormat="1" ht="15.75" customHeight="1">
      <c r="A32" s="229" t="s">
        <v>369</v>
      </c>
      <c r="B32" s="249"/>
      <c r="C32" s="231"/>
      <c r="D32" s="248"/>
      <c r="E32" s="175" t="s">
        <v>366</v>
      </c>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row>
    <row r="33" spans="1:37" s="174" customFormat="1" ht="15.75" customHeight="1">
      <c r="A33" s="229" t="s">
        <v>371</v>
      </c>
      <c r="B33" s="249"/>
      <c r="C33" s="231"/>
      <c r="D33" s="250"/>
      <c r="E33" s="175" t="s">
        <v>367</v>
      </c>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row>
    <row r="34" spans="1:37" s="174" customFormat="1" ht="15.75" customHeight="1">
      <c r="A34" s="229" t="s">
        <v>372</v>
      </c>
      <c r="B34" s="247"/>
      <c r="C34" s="231"/>
      <c r="D34" s="250"/>
      <c r="E34" s="175" t="s">
        <v>383</v>
      </c>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row>
    <row r="35" spans="1:37" s="174" customFormat="1" ht="15.75" customHeight="1">
      <c r="A35" s="229"/>
      <c r="B35" s="247"/>
      <c r="C35" s="231"/>
      <c r="D35" s="255"/>
      <c r="E35" s="175" t="s">
        <v>105</v>
      </c>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row>
    <row r="36" spans="1:37" s="174" customFormat="1" ht="15.75" customHeight="1">
      <c r="A36" s="229"/>
      <c r="B36" s="256"/>
      <c r="C36" s="235"/>
      <c r="D36" s="257"/>
      <c r="E36" s="175"/>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row>
    <row r="37" spans="1:37" s="174" customFormat="1" ht="12.75">
      <c r="A37" s="325" t="s">
        <v>389</v>
      </c>
      <c r="B37" s="328"/>
      <c r="C37" s="328"/>
      <c r="D37" s="328"/>
      <c r="E37" s="328"/>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row>
    <row r="38" spans="1:37" s="174" customFormat="1" ht="12.75">
      <c r="A38" s="236"/>
      <c r="B38" s="237" t="s">
        <v>387</v>
      </c>
      <c r="C38" s="175"/>
      <c r="D38" s="335" t="s">
        <v>390</v>
      </c>
      <c r="E38" s="333"/>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row>
    <row r="39" spans="1:37" s="174" customFormat="1" ht="12.75">
      <c r="A39" s="238"/>
      <c r="B39" s="239" t="s">
        <v>386</v>
      </c>
      <c r="C39" s="175"/>
      <c r="D39" s="240" t="s">
        <v>392</v>
      </c>
      <c r="E39" s="175"/>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row>
    <row r="40" spans="1:37" s="174" customFormat="1" ht="12.75">
      <c r="A40" s="258"/>
      <c r="B40" s="259" t="s">
        <v>388</v>
      </c>
      <c r="C40" s="175"/>
      <c r="D40" s="175"/>
      <c r="E40" s="175"/>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row>
    <row r="41" spans="1:37" s="174" customFormat="1" ht="12.75">
      <c r="A41" s="334" t="s">
        <v>230</v>
      </c>
      <c r="B41" s="334"/>
      <c r="C41" s="334"/>
      <c r="D41" s="334"/>
      <c r="E41" s="225"/>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row>
    <row r="43" s="34" customFormat="1" ht="12.75">
      <c r="A43" s="226"/>
    </row>
    <row r="44" spans="1:5" s="34" customFormat="1" ht="12.75">
      <c r="A44" s="336"/>
      <c r="B44" s="337"/>
      <c r="C44" s="337"/>
      <c r="D44" s="337"/>
      <c r="E44" s="337"/>
    </row>
    <row r="45" s="34" customFormat="1" ht="12.75"/>
    <row r="46" s="34" customFormat="1" ht="12.75"/>
    <row r="47" s="34" customFormat="1" ht="12.75"/>
    <row r="48" s="34" customFormat="1" ht="12.75"/>
    <row r="49" s="34" customFormat="1" ht="12.75"/>
    <row r="50" s="34" customFormat="1" ht="12.75"/>
    <row r="51" s="34" customFormat="1" ht="12.75"/>
    <row r="52" s="34" customFormat="1" ht="12.75"/>
    <row r="53" s="34" customFormat="1" ht="12.75">
      <c r="A53" s="226"/>
    </row>
    <row r="54" s="34" customFormat="1" ht="12.75"/>
    <row r="55" s="34" customFormat="1" ht="12.75"/>
    <row r="56" s="34" customFormat="1" ht="12.75"/>
    <row r="57" s="34" customFormat="1" ht="12.75"/>
    <row r="58" s="34" customFormat="1" ht="12.75"/>
    <row r="59" s="34" customFormat="1" ht="12.75"/>
    <row r="60" s="34" customFormat="1" ht="12.75"/>
    <row r="61" s="34" customFormat="1" ht="12.75"/>
    <row r="62" s="34" customFormat="1" ht="12.75"/>
    <row r="63" s="34" customFormat="1" ht="12.75"/>
    <row r="64" s="34" customFormat="1" ht="12.75"/>
    <row r="65" s="34" customFormat="1" ht="12.75"/>
    <row r="66" s="34" customFormat="1" ht="12.75"/>
    <row r="67" s="34" customFormat="1" ht="12.75"/>
    <row r="68" s="34" customFormat="1" ht="12.75"/>
    <row r="69" s="34" customFormat="1" ht="12.75"/>
    <row r="70" s="34" customFormat="1" ht="12.75"/>
    <row r="71" s="34" customFormat="1" ht="12.75"/>
    <row r="72" s="34" customFormat="1" ht="12.75"/>
    <row r="73" s="34" customFormat="1" ht="12.75"/>
    <row r="74" s="34" customFormat="1" ht="12.75"/>
    <row r="75" s="34" customFormat="1" ht="12.75"/>
    <row r="76" s="34" customFormat="1" ht="12.75"/>
    <row r="77" s="34" customFormat="1" ht="12.75"/>
    <row r="78" s="34" customFormat="1" ht="12.75"/>
    <row r="79" s="34" customFormat="1" ht="12.75"/>
    <row r="80" s="34" customFormat="1" ht="12.75"/>
    <row r="81" s="34" customFormat="1" ht="12.75"/>
    <row r="82" s="34" customFormat="1" ht="12.75"/>
    <row r="83" s="34" customFormat="1" ht="12.75"/>
    <row r="84" s="34" customFormat="1" ht="12.75"/>
    <row r="85" s="34" customFormat="1" ht="12.75"/>
    <row r="86" s="34" customFormat="1" ht="12.75"/>
    <row r="87" s="34" customFormat="1" ht="12.75"/>
    <row r="88" s="34" customFormat="1" ht="12.75"/>
    <row r="89" s="34" customFormat="1" ht="12.75"/>
    <row r="90" s="34" customFormat="1" ht="12.75"/>
    <row r="91" s="34" customFormat="1" ht="12.75"/>
    <row r="92" s="34" customFormat="1" ht="12.75"/>
    <row r="93" s="34" customFormat="1" ht="12.75"/>
    <row r="94" s="34" customFormat="1" ht="12.75"/>
    <row r="95" s="34" customFormat="1" ht="12.75"/>
    <row r="96" s="34" customFormat="1" ht="12.75"/>
    <row r="97" s="34" customFormat="1" ht="12.75"/>
    <row r="98" s="34" customFormat="1" ht="12.75"/>
    <row r="99" s="34" customFormat="1" ht="12.75"/>
    <row r="100" s="34" customFormat="1" ht="12.75"/>
    <row r="101" s="34" customFormat="1" ht="12.75"/>
    <row r="102" s="34" customFormat="1" ht="12.75"/>
    <row r="103" s="34" customFormat="1" ht="12.75"/>
    <row r="104" s="34" customFormat="1" ht="12.75"/>
    <row r="105" s="34" customFormat="1" ht="12.75"/>
    <row r="106" s="34" customFormat="1" ht="12.75"/>
    <row r="107" s="34" customFormat="1" ht="12.75"/>
    <row r="108" s="34" customFormat="1" ht="12.75"/>
    <row r="109" s="34" customFormat="1" ht="12.75"/>
    <row r="110" s="34" customFormat="1" ht="12.75"/>
    <row r="111" s="34" customFormat="1" ht="12.75"/>
    <row r="112" s="34" customFormat="1" ht="12.75"/>
    <row r="113" s="34" customFormat="1" ht="12.75"/>
    <row r="114" s="34" customFormat="1" ht="12.75"/>
    <row r="115" s="34" customFormat="1" ht="12.75"/>
    <row r="116" s="34" customFormat="1" ht="12.75"/>
    <row r="117" s="34" customFormat="1" ht="12.75"/>
    <row r="118" s="34" customFormat="1" ht="12.75"/>
    <row r="119" s="34" customFormat="1" ht="12.75"/>
    <row r="120" s="34" customFormat="1" ht="12.75"/>
    <row r="121" s="34" customFormat="1" ht="12.75"/>
    <row r="122" s="34" customFormat="1" ht="12.75"/>
    <row r="123" s="34" customFormat="1" ht="12.75"/>
    <row r="124" s="34" customFormat="1" ht="12.75"/>
    <row r="125" s="34" customFormat="1" ht="12.75"/>
    <row r="126" s="34" customFormat="1" ht="12.75"/>
    <row r="127" s="34" customFormat="1" ht="12.75"/>
    <row r="128" s="34" customFormat="1" ht="12.75"/>
    <row r="129" s="34" customFormat="1" ht="12.75"/>
    <row r="130" s="34" customFormat="1" ht="12.75"/>
    <row r="131" s="34" customFormat="1" ht="12.75"/>
    <row r="132" s="34" customFormat="1" ht="12.75"/>
    <row r="133" s="34" customFormat="1" ht="12.75"/>
    <row r="134" s="34" customFormat="1" ht="12.75"/>
    <row r="135" s="34" customFormat="1" ht="12.75"/>
    <row r="136" s="34" customFormat="1" ht="12.75"/>
    <row r="137" s="34" customFormat="1" ht="12.75"/>
    <row r="138" s="34" customFormat="1" ht="12.75"/>
    <row r="139" s="34" customFormat="1" ht="12.75"/>
    <row r="140" s="34" customFormat="1" ht="12.75"/>
    <row r="141" s="34" customFormat="1" ht="12.75"/>
    <row r="142" s="34" customFormat="1" ht="12.75"/>
    <row r="143" s="34" customFormat="1" ht="12.75"/>
    <row r="144" s="34" customFormat="1" ht="12.75"/>
    <row r="145" s="34" customFormat="1" ht="12.75"/>
    <row r="146" s="34" customFormat="1" ht="12.75"/>
    <row r="147" s="34" customFormat="1" ht="12.75"/>
    <row r="148" s="34" customFormat="1" ht="12.75"/>
    <row r="149" s="34" customFormat="1" ht="12.75"/>
    <row r="150" s="34" customFormat="1" ht="12.75"/>
    <row r="151" s="34" customFormat="1" ht="12.75"/>
    <row r="152" s="34" customFormat="1" ht="12.75"/>
    <row r="153" s="34" customFormat="1" ht="12.75"/>
    <row r="154" s="34" customFormat="1" ht="12.75"/>
    <row r="155" s="34" customFormat="1" ht="12.75"/>
    <row r="156" s="34" customFormat="1" ht="12.75"/>
    <row r="157" s="34" customFormat="1" ht="12.75"/>
    <row r="158" s="34" customFormat="1" ht="12.75"/>
    <row r="159" s="34" customFormat="1" ht="12.75"/>
    <row r="160" s="34" customFormat="1" ht="12.75"/>
    <row r="161" s="34" customFormat="1" ht="12.75"/>
    <row r="162" s="34" customFormat="1" ht="12.75"/>
    <row r="163" s="34" customFormat="1" ht="12.75"/>
    <row r="164" s="34" customFormat="1" ht="12.75"/>
    <row r="165" s="34" customFormat="1" ht="12.75"/>
    <row r="166" s="34" customFormat="1" ht="12.75"/>
    <row r="167" s="34" customFormat="1" ht="12.75"/>
    <row r="168" s="34" customFormat="1" ht="12.75"/>
    <row r="169" s="34" customFormat="1" ht="12.75"/>
    <row r="170" s="34" customFormat="1" ht="12.75"/>
    <row r="171" s="34" customFormat="1" ht="12.75"/>
    <row r="172" s="34" customFormat="1" ht="12.75"/>
    <row r="173" s="34" customFormat="1" ht="12.75"/>
    <row r="174" s="34" customFormat="1" ht="12.75"/>
    <row r="175" s="34" customFormat="1" ht="12.75"/>
    <row r="176" s="34" customFormat="1" ht="12.75"/>
    <row r="177" s="34" customFormat="1" ht="12.75"/>
    <row r="178" s="34" customFormat="1" ht="12.75"/>
    <row r="179" s="34" customFormat="1" ht="12.75"/>
    <row r="180" s="34" customFormat="1" ht="12.75"/>
    <row r="181" s="34" customFormat="1" ht="12.75"/>
    <row r="182" s="34" customFormat="1" ht="12.75"/>
    <row r="183" s="34" customFormat="1" ht="12.75"/>
    <row r="184" s="34" customFormat="1" ht="12.75"/>
    <row r="185" s="34" customFormat="1" ht="12.75"/>
    <row r="186" s="34" customFormat="1" ht="12.75"/>
    <row r="187" s="34" customFormat="1" ht="12.75"/>
    <row r="188" s="34" customFormat="1" ht="12.75"/>
    <row r="189" s="34" customFormat="1" ht="12.75"/>
    <row r="190" s="34" customFormat="1" ht="12.75"/>
    <row r="191" s="34" customFormat="1" ht="12.75"/>
    <row r="192" s="34" customFormat="1" ht="12.75"/>
    <row r="193" s="34" customFormat="1" ht="12.75"/>
    <row r="194" s="34" customFormat="1" ht="12.75"/>
    <row r="195" s="34" customFormat="1" ht="12.75"/>
    <row r="196" s="34" customFormat="1" ht="12.75"/>
    <row r="197" s="34" customFormat="1" ht="12.75"/>
    <row r="198" s="34" customFormat="1" ht="12.75"/>
    <row r="199" s="34" customFormat="1" ht="12.75"/>
    <row r="200" s="34" customFormat="1" ht="12.75"/>
    <row r="201" s="34" customFormat="1" ht="12.75"/>
    <row r="202" s="34" customFormat="1" ht="12.75"/>
    <row r="203" s="34" customFormat="1" ht="12.75"/>
    <row r="204" s="34" customFormat="1" ht="12.75"/>
    <row r="205" s="34" customFormat="1" ht="12.75"/>
    <row r="206" s="34" customFormat="1" ht="12.75"/>
    <row r="207" s="34" customFormat="1" ht="12.75"/>
    <row r="208" s="34" customFormat="1" ht="12.75"/>
    <row r="209" s="34" customFormat="1" ht="12.75"/>
    <row r="210" s="34" customFormat="1" ht="12.75"/>
    <row r="211" s="34" customFormat="1" ht="12.75"/>
    <row r="212" s="34" customFormat="1" ht="12.75"/>
    <row r="213" s="34" customFormat="1" ht="12.75"/>
    <row r="214" s="34" customFormat="1" ht="12.75"/>
    <row r="215" s="34" customFormat="1" ht="12.75"/>
    <row r="216" s="34" customFormat="1" ht="12.75"/>
    <row r="217" s="34" customFormat="1" ht="12.75"/>
  </sheetData>
  <sheetProtection password="EF65" sheet="1" objects="1" scenarios="1"/>
  <mergeCells count="8">
    <mergeCell ref="A1:E1"/>
    <mergeCell ref="A37:E37"/>
    <mergeCell ref="B29:B30"/>
    <mergeCell ref="D4:D6"/>
    <mergeCell ref="A44:E44"/>
    <mergeCell ref="A41:D41"/>
    <mergeCell ref="D38:E38"/>
    <mergeCell ref="B12:D12"/>
  </mergeCells>
  <printOptions horizontalCentered="1" verticalCentered="1"/>
  <pageMargins left="0.1968503937007874" right="0.1968503937007874" top="0.3937007874015748" bottom="0.1968503937007874"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N201"/>
  <sheetViews>
    <sheetView showZeros="0" showOutlineSymbols="0" workbookViewId="0" topLeftCell="A1">
      <selection activeCell="A3" sqref="A3:F3"/>
    </sheetView>
  </sheetViews>
  <sheetFormatPr defaultColWidth="9.140625" defaultRowHeight="12.75"/>
  <cols>
    <col min="1" max="1" width="8.28125" style="4" customWidth="1"/>
    <col min="2" max="2" width="4.7109375" style="4" customWidth="1"/>
    <col min="3" max="3" width="8.28125" style="4" customWidth="1"/>
    <col min="4" max="4" width="4.7109375" style="4" customWidth="1"/>
    <col min="5" max="5" width="8.28125" style="3" customWidth="1"/>
    <col min="6" max="6" width="11.00390625" style="3" customWidth="1"/>
    <col min="7" max="7" width="7.140625" style="3" customWidth="1"/>
    <col min="8" max="8" width="14.7109375" style="4" customWidth="1"/>
    <col min="9" max="9" width="7.28125" style="4" customWidth="1"/>
    <col min="10" max="10" width="9.8515625" style="3" customWidth="1"/>
    <col min="11" max="11" width="4.421875" style="4" customWidth="1"/>
    <col min="12" max="12" width="10.7109375" style="4" customWidth="1"/>
    <col min="13" max="16384" width="9.140625" style="3" customWidth="1"/>
  </cols>
  <sheetData>
    <row r="1" spans="1:12" ht="12.75">
      <c r="A1" s="321" t="s">
        <v>335</v>
      </c>
      <c r="B1" s="321"/>
      <c r="C1" s="322"/>
      <c r="D1" s="322"/>
      <c r="E1" s="322"/>
      <c r="F1" s="322"/>
      <c r="G1" s="322"/>
      <c r="H1" s="322"/>
      <c r="I1" s="322"/>
      <c r="J1" s="322"/>
      <c r="K1" s="322"/>
      <c r="L1" s="322"/>
    </row>
    <row r="2" spans="1:12" ht="12.75">
      <c r="A2" s="355" t="s">
        <v>98</v>
      </c>
      <c r="B2" s="355"/>
      <c r="C2" s="337"/>
      <c r="D2" s="337"/>
      <c r="E2" s="337"/>
      <c r="F2" s="337"/>
      <c r="G2" s="337"/>
      <c r="H2" s="337"/>
      <c r="I2" s="337"/>
      <c r="J2" s="337"/>
      <c r="K2" s="337"/>
      <c r="L2" s="337"/>
    </row>
    <row r="3" spans="1:12" ht="20.25" customHeight="1">
      <c r="A3" s="318">
        <f>+ZAKL_DATA!B13</f>
        <v>0</v>
      </c>
      <c r="B3" s="319"/>
      <c r="C3" s="320"/>
      <c r="D3" s="320"/>
      <c r="E3" s="320"/>
      <c r="F3" s="351"/>
      <c r="G3" s="323"/>
      <c r="H3" s="356" t="s">
        <v>229</v>
      </c>
      <c r="I3" s="357"/>
      <c r="J3" s="357"/>
      <c r="K3" s="357"/>
      <c r="L3" s="358"/>
    </row>
    <row r="4" spans="1:12" ht="12.75">
      <c r="A4" s="437" t="s">
        <v>99</v>
      </c>
      <c r="B4" s="437"/>
      <c r="C4" s="365"/>
      <c r="D4" s="365"/>
      <c r="E4" s="365"/>
      <c r="F4" s="365"/>
      <c r="G4" s="316"/>
      <c r="H4" s="359"/>
      <c r="I4" s="360"/>
      <c r="J4" s="360"/>
      <c r="K4" s="360"/>
      <c r="L4" s="316"/>
    </row>
    <row r="5" spans="1:12" ht="20.25" customHeight="1">
      <c r="A5" s="352" t="str">
        <f>+ZAKL_DATA!D2</f>
        <v>CZ</v>
      </c>
      <c r="B5" s="319"/>
      <c r="C5" s="353"/>
      <c r="D5" s="353"/>
      <c r="E5" s="353"/>
      <c r="F5" s="354"/>
      <c r="G5" s="316"/>
      <c r="H5" s="359"/>
      <c r="I5" s="360"/>
      <c r="J5" s="360"/>
      <c r="K5" s="360"/>
      <c r="L5" s="316"/>
    </row>
    <row r="6" spans="1:12" ht="12.75">
      <c r="A6" s="364" t="s">
        <v>100</v>
      </c>
      <c r="B6" s="364"/>
      <c r="C6" s="365"/>
      <c r="D6" s="365"/>
      <c r="E6" s="365"/>
      <c r="F6" s="317"/>
      <c r="G6" s="337"/>
      <c r="H6" s="359"/>
      <c r="I6" s="360"/>
      <c r="J6" s="360"/>
      <c r="K6" s="360"/>
      <c r="L6" s="316"/>
    </row>
    <row r="7" spans="1:12" ht="20.25" customHeight="1">
      <c r="A7" s="367">
        <f>+MID(ZAKL_DATA!D2,3,20)</f>
      </c>
      <c r="B7" s="368"/>
      <c r="C7" s="368"/>
      <c r="D7" s="368"/>
      <c r="E7" s="369"/>
      <c r="F7" s="337"/>
      <c r="G7" s="337"/>
      <c r="H7" s="359"/>
      <c r="I7" s="360"/>
      <c r="J7" s="360"/>
      <c r="K7" s="360"/>
      <c r="L7" s="316"/>
    </row>
    <row r="8" spans="1:12" ht="12.75">
      <c r="A8" s="366"/>
      <c r="B8" s="366"/>
      <c r="C8" s="366"/>
      <c r="D8" s="366"/>
      <c r="E8" s="366"/>
      <c r="F8" s="337"/>
      <c r="G8" s="337"/>
      <c r="H8" s="361"/>
      <c r="I8" s="362"/>
      <c r="J8" s="362"/>
      <c r="K8" s="362"/>
      <c r="L8" s="363"/>
    </row>
    <row r="9" spans="1:12" ht="12.75">
      <c r="A9" s="366" t="s">
        <v>209</v>
      </c>
      <c r="B9" s="366"/>
      <c r="C9" s="360"/>
      <c r="D9" s="360"/>
      <c r="E9" s="360"/>
      <c r="F9" s="337"/>
      <c r="G9" s="337"/>
      <c r="H9" s="337"/>
      <c r="I9" s="337"/>
      <c r="J9" s="337"/>
      <c r="K9" s="337"/>
      <c r="L9" s="337"/>
    </row>
    <row r="10" spans="1:12" ht="11.25" customHeight="1">
      <c r="A10" s="94" t="s">
        <v>101</v>
      </c>
      <c r="B10" s="92"/>
      <c r="C10" s="94" t="s">
        <v>243</v>
      </c>
      <c r="D10" s="11"/>
      <c r="E10" s="94" t="s">
        <v>244</v>
      </c>
      <c r="F10" s="93"/>
      <c r="G10" s="412" t="s">
        <v>210</v>
      </c>
      <c r="H10" s="413"/>
      <c r="I10" s="413"/>
      <c r="J10" s="413"/>
      <c r="K10" s="12"/>
      <c r="L10" s="93"/>
    </row>
    <row r="11" spans="1:12" ht="24" customHeight="1">
      <c r="A11" s="95" t="s">
        <v>245</v>
      </c>
      <c r="B11" s="92"/>
      <c r="C11" s="95"/>
      <c r="D11" s="92"/>
      <c r="E11" s="95"/>
      <c r="F11" s="93"/>
      <c r="G11" s="413"/>
      <c r="H11" s="413"/>
      <c r="I11" s="413"/>
      <c r="J11" s="413"/>
      <c r="K11" s="410"/>
      <c r="L11" s="411"/>
    </row>
    <row r="12" spans="1:12" ht="12.75">
      <c r="A12" s="416" t="s">
        <v>193</v>
      </c>
      <c r="B12" s="337"/>
      <c r="C12" s="337"/>
      <c r="D12" s="337"/>
      <c r="E12" s="337"/>
      <c r="F12" s="405"/>
      <c r="G12" s="405"/>
      <c r="H12" s="405"/>
      <c r="I12" s="405"/>
      <c r="J12" s="405"/>
      <c r="K12" s="405"/>
      <c r="L12" s="405"/>
    </row>
    <row r="13" spans="1:12" ht="20.25" customHeight="1">
      <c r="A13" s="95"/>
      <c r="B13" s="419"/>
      <c r="C13" s="420"/>
      <c r="D13" s="420"/>
      <c r="E13" s="420"/>
      <c r="F13" s="417"/>
      <c r="G13" s="418"/>
      <c r="H13" s="418"/>
      <c r="I13" s="418"/>
      <c r="J13" s="158" t="s">
        <v>207</v>
      </c>
      <c r="K13" s="410"/>
      <c r="L13" s="411"/>
    </row>
    <row r="14" spans="1:12" ht="12.75">
      <c r="A14" s="414"/>
      <c r="B14" s="415"/>
      <c r="C14" s="415"/>
      <c r="D14" s="415"/>
      <c r="E14" s="415"/>
      <c r="F14" s="418"/>
      <c r="G14" s="418"/>
      <c r="H14" s="418"/>
      <c r="I14" s="418"/>
      <c r="J14" s="96"/>
      <c r="K14" s="98"/>
      <c r="L14" s="97"/>
    </row>
    <row r="15" spans="1:12" ht="24" customHeight="1">
      <c r="A15" s="421" t="s">
        <v>26</v>
      </c>
      <c r="B15" s="422"/>
      <c r="C15" s="422"/>
      <c r="D15" s="422"/>
      <c r="E15" s="422"/>
      <c r="F15" s="422"/>
      <c r="G15" s="422"/>
      <c r="H15" s="423"/>
      <c r="I15" s="155" t="s">
        <v>208</v>
      </c>
      <c r="J15" s="95"/>
      <c r="K15" s="154" t="s">
        <v>81</v>
      </c>
      <c r="L15" s="95" t="s">
        <v>245</v>
      </c>
    </row>
    <row r="16" spans="1:12" ht="9" customHeight="1">
      <c r="A16" s="404"/>
      <c r="B16" s="404"/>
      <c r="C16" s="405"/>
      <c r="D16" s="405"/>
      <c r="E16" s="405"/>
      <c r="F16" s="405"/>
      <c r="G16" s="405"/>
      <c r="H16" s="405"/>
      <c r="I16" s="405"/>
      <c r="J16" s="405"/>
      <c r="K16" s="405"/>
      <c r="L16" s="405"/>
    </row>
    <row r="17" spans="1:12" ht="24" customHeight="1">
      <c r="A17" s="432" t="s">
        <v>211</v>
      </c>
      <c r="B17" s="433"/>
      <c r="C17" s="433"/>
      <c r="D17" s="433"/>
      <c r="E17" s="433"/>
      <c r="F17" s="433"/>
      <c r="G17" s="433"/>
      <c r="H17" s="434"/>
      <c r="I17" s="155" t="s">
        <v>208</v>
      </c>
      <c r="J17" s="95"/>
      <c r="K17" s="154" t="s">
        <v>81</v>
      </c>
      <c r="L17" s="95" t="s">
        <v>245</v>
      </c>
    </row>
    <row r="18" spans="1:12" ht="24" customHeight="1">
      <c r="A18" s="404"/>
      <c r="B18" s="404"/>
      <c r="C18" s="404"/>
      <c r="D18" s="404"/>
      <c r="E18" s="404"/>
      <c r="F18" s="404"/>
      <c r="G18" s="404"/>
      <c r="H18" s="404"/>
      <c r="I18" s="404"/>
      <c r="J18" s="404"/>
      <c r="K18" s="404"/>
      <c r="L18" s="404"/>
    </row>
    <row r="19" spans="1:12" ht="27.75" customHeight="1">
      <c r="A19" s="426" t="s">
        <v>19</v>
      </c>
      <c r="B19" s="427"/>
      <c r="C19" s="427"/>
      <c r="D19" s="427"/>
      <c r="E19" s="427"/>
      <c r="F19" s="427"/>
      <c r="G19" s="427"/>
      <c r="H19" s="427"/>
      <c r="I19" s="427"/>
      <c r="J19" s="427"/>
      <c r="K19" s="427"/>
      <c r="L19" s="427"/>
    </row>
    <row r="20" spans="1:14" ht="18" customHeight="1">
      <c r="A20" s="428" t="s">
        <v>20</v>
      </c>
      <c r="B20" s="428"/>
      <c r="C20" s="418"/>
      <c r="D20" s="418"/>
      <c r="E20" s="418"/>
      <c r="F20" s="418"/>
      <c r="G20" s="418"/>
      <c r="H20" s="418"/>
      <c r="I20" s="418"/>
      <c r="J20" s="418"/>
      <c r="K20" s="337"/>
      <c r="L20" s="337"/>
      <c r="M20" s="24"/>
      <c r="N20" s="24"/>
    </row>
    <row r="21" spans="1:14" s="135" customFormat="1" ht="18" customHeight="1">
      <c r="A21" s="424" t="s">
        <v>254</v>
      </c>
      <c r="B21" s="424"/>
      <c r="C21" s="425"/>
      <c r="D21" s="425"/>
      <c r="E21" s="425"/>
      <c r="F21" s="425"/>
      <c r="G21" s="425"/>
      <c r="H21" s="425"/>
      <c r="I21" s="425"/>
      <c r="J21" s="425"/>
      <c r="K21" s="425"/>
      <c r="L21" s="425"/>
      <c r="M21" s="144"/>
      <c r="N21" s="144"/>
    </row>
    <row r="22" spans="1:14" s="135" customFormat="1" ht="24" customHeight="1">
      <c r="A22" s="429" t="s">
        <v>247</v>
      </c>
      <c r="B22" s="430"/>
      <c r="C22" s="430"/>
      <c r="D22" s="430"/>
      <c r="E22" s="431"/>
      <c r="F22" s="435">
        <v>2009</v>
      </c>
      <c r="G22" s="436"/>
      <c r="H22" s="391" t="s">
        <v>149</v>
      </c>
      <c r="I22" s="392"/>
      <c r="J22" s="210"/>
      <c r="K22" s="209" t="s">
        <v>246</v>
      </c>
      <c r="L22" s="210"/>
      <c r="M22" s="144"/>
      <c r="N22" s="144"/>
    </row>
    <row r="23" spans="1:14" ht="18" customHeight="1">
      <c r="A23" s="404" t="s">
        <v>22</v>
      </c>
      <c r="B23" s="404"/>
      <c r="C23" s="405"/>
      <c r="D23" s="405"/>
      <c r="E23" s="405"/>
      <c r="F23" s="405"/>
      <c r="G23" s="405"/>
      <c r="H23" s="405"/>
      <c r="I23" s="405"/>
      <c r="J23" s="405"/>
      <c r="K23" s="405"/>
      <c r="L23" s="405"/>
      <c r="M23" s="24"/>
      <c r="N23" s="24"/>
    </row>
    <row r="24" spans="1:14" ht="24" customHeight="1">
      <c r="A24" s="404"/>
      <c r="B24" s="404"/>
      <c r="C24" s="405"/>
      <c r="D24" s="405"/>
      <c r="E24" s="405"/>
      <c r="F24" s="405"/>
      <c r="G24" s="405"/>
      <c r="H24" s="405"/>
      <c r="I24" s="405"/>
      <c r="J24" s="405"/>
      <c r="K24" s="405"/>
      <c r="L24" s="405"/>
      <c r="M24" s="24"/>
      <c r="N24" s="24"/>
    </row>
    <row r="25" spans="1:14" ht="15" customHeight="1" thickBot="1">
      <c r="A25" s="441" t="s">
        <v>80</v>
      </c>
      <c r="B25" s="441"/>
      <c r="C25" s="442"/>
      <c r="D25" s="442"/>
      <c r="E25" s="442"/>
      <c r="F25" s="442"/>
      <c r="G25" s="442"/>
      <c r="H25" s="442"/>
      <c r="I25" s="442"/>
      <c r="J25" s="442"/>
      <c r="K25" s="442"/>
      <c r="L25" s="442"/>
      <c r="M25" s="24"/>
      <c r="N25" s="24"/>
    </row>
    <row r="26" spans="1:14" ht="24" customHeight="1">
      <c r="A26" s="290" t="s">
        <v>393</v>
      </c>
      <c r="B26" s="455">
        <f>+ZAKL_DATA!B5</f>
        <v>0</v>
      </c>
      <c r="C26" s="475"/>
      <c r="D26" s="475"/>
      <c r="E26" s="476"/>
      <c r="F26" s="291" t="s">
        <v>394</v>
      </c>
      <c r="G26" s="455">
        <f>+ZAKL_DATA!B6</f>
        <v>0</v>
      </c>
      <c r="H26" s="456"/>
      <c r="I26" s="292" t="s">
        <v>279</v>
      </c>
      <c r="J26" s="457">
        <f>+ZAKL_DATA!B4</f>
        <v>0</v>
      </c>
      <c r="K26" s="458"/>
      <c r="L26" s="459"/>
      <c r="M26" s="24"/>
      <c r="N26" s="24"/>
    </row>
    <row r="27" spans="1:14" ht="24" customHeight="1" thickBot="1">
      <c r="A27" s="293" t="s">
        <v>395</v>
      </c>
      <c r="B27" s="438">
        <f>+ZAKL_DATA!B7</f>
        <v>0</v>
      </c>
      <c r="C27" s="443"/>
      <c r="D27" s="443"/>
      <c r="E27" s="444"/>
      <c r="F27" s="463" t="s">
        <v>396</v>
      </c>
      <c r="G27" s="464"/>
      <c r="H27" s="294">
        <f>+ZAKL_DATA!B20</f>
        <v>0</v>
      </c>
      <c r="I27" s="295" t="s">
        <v>397</v>
      </c>
      <c r="J27" s="460"/>
      <c r="K27" s="461"/>
      <c r="L27" s="462"/>
      <c r="M27" s="24"/>
      <c r="N27" s="24"/>
    </row>
    <row r="28" spans="1:14" ht="15" customHeight="1" thickBot="1">
      <c r="A28" s="465" t="s">
        <v>336</v>
      </c>
      <c r="B28" s="465"/>
      <c r="C28" s="398"/>
      <c r="D28" s="398"/>
      <c r="E28" s="398"/>
      <c r="F28" s="398"/>
      <c r="G28" s="398"/>
      <c r="H28" s="398"/>
      <c r="I28" s="398"/>
      <c r="J28" s="398"/>
      <c r="K28" s="398"/>
      <c r="L28" s="398"/>
      <c r="M28" s="24"/>
      <c r="N28" s="24"/>
    </row>
    <row r="29" spans="1:14" ht="24" customHeight="1">
      <c r="A29" s="290" t="s">
        <v>398</v>
      </c>
      <c r="B29" s="381">
        <f>+ZAKL_DATA!B18</f>
        <v>0</v>
      </c>
      <c r="C29" s="445"/>
      <c r="D29" s="445"/>
      <c r="E29" s="446"/>
      <c r="F29" s="296" t="s">
        <v>27</v>
      </c>
      <c r="G29" s="381">
        <f>+ZAKL_DATA!B16</f>
        <v>0</v>
      </c>
      <c r="H29" s="406"/>
      <c r="I29" s="407"/>
      <c r="J29" s="408" t="s">
        <v>399</v>
      </c>
      <c r="K29" s="409"/>
      <c r="L29" s="15">
        <f>+ZAKL_DATA!B17</f>
        <v>0</v>
      </c>
      <c r="M29" s="24"/>
      <c r="N29" s="24"/>
    </row>
    <row r="30" spans="1:14" ht="24" customHeight="1" thickBot="1">
      <c r="A30" s="293" t="s">
        <v>150</v>
      </c>
      <c r="B30" s="452">
        <f>+ZAKL_DATA!B19</f>
        <v>0</v>
      </c>
      <c r="C30" s="444"/>
      <c r="D30" s="477" t="s">
        <v>151</v>
      </c>
      <c r="E30" s="478"/>
      <c r="F30" s="305">
        <f>+ZAKL_DATA!B25</f>
        <v>0</v>
      </c>
      <c r="G30" s="297" t="s">
        <v>152</v>
      </c>
      <c r="H30" s="402">
        <f>+ZAKL_DATA!B26</f>
        <v>0</v>
      </c>
      <c r="I30" s="403"/>
      <c r="J30" s="298" t="s">
        <v>153</v>
      </c>
      <c r="K30" s="438">
        <f>+ZAKL_DATA!B20</f>
        <v>0</v>
      </c>
      <c r="L30" s="439"/>
      <c r="M30" s="24"/>
      <c r="N30" s="24"/>
    </row>
    <row r="31" spans="1:14" ht="15" customHeight="1">
      <c r="A31" s="399" t="s">
        <v>337</v>
      </c>
      <c r="B31" s="400"/>
      <c r="C31" s="400"/>
      <c r="D31" s="400"/>
      <c r="E31" s="400"/>
      <c r="F31" s="400"/>
      <c r="G31" s="400"/>
      <c r="H31" s="400"/>
      <c r="I31" s="400"/>
      <c r="J31" s="400"/>
      <c r="K31" s="401"/>
      <c r="L31" s="401"/>
      <c r="M31" s="24"/>
      <c r="N31" s="24"/>
    </row>
    <row r="32" spans="1:14" ht="15" customHeight="1" thickBot="1">
      <c r="A32" s="396" t="s">
        <v>38</v>
      </c>
      <c r="B32" s="397"/>
      <c r="C32" s="397"/>
      <c r="D32" s="397"/>
      <c r="E32" s="397"/>
      <c r="F32" s="397"/>
      <c r="G32" s="397"/>
      <c r="H32" s="397"/>
      <c r="I32" s="397"/>
      <c r="J32" s="397"/>
      <c r="K32" s="398"/>
      <c r="L32" s="398"/>
      <c r="M32" s="24"/>
      <c r="N32" s="24"/>
    </row>
    <row r="33" spans="1:14" ht="24" customHeight="1" thickBot="1">
      <c r="A33" s="299" t="s">
        <v>154</v>
      </c>
      <c r="B33" s="468"/>
      <c r="C33" s="469"/>
      <c r="D33" s="469"/>
      <c r="E33" s="470"/>
      <c r="F33" s="300" t="s">
        <v>28</v>
      </c>
      <c r="G33" s="466"/>
      <c r="H33" s="467"/>
      <c r="I33" s="301" t="s">
        <v>155</v>
      </c>
      <c r="J33" s="302"/>
      <c r="K33" s="303" t="s">
        <v>156</v>
      </c>
      <c r="L33" s="304"/>
      <c r="M33" s="159"/>
      <c r="N33" s="160"/>
    </row>
    <row r="34" spans="1:14" ht="15" customHeight="1">
      <c r="A34" s="479" t="s">
        <v>102</v>
      </c>
      <c r="B34" s="480"/>
      <c r="C34" s="480"/>
      <c r="D34" s="480"/>
      <c r="E34" s="480"/>
      <c r="F34" s="480"/>
      <c r="G34" s="480"/>
      <c r="H34" s="480"/>
      <c r="I34" s="480"/>
      <c r="J34" s="480"/>
      <c r="K34" s="337"/>
      <c r="L34" s="337"/>
      <c r="M34" s="24"/>
      <c r="N34" s="24"/>
    </row>
    <row r="35" spans="1:14" ht="15" customHeight="1" thickBot="1">
      <c r="A35" s="393" t="s">
        <v>338</v>
      </c>
      <c r="B35" s="394"/>
      <c r="C35" s="394"/>
      <c r="D35" s="394"/>
      <c r="E35" s="394"/>
      <c r="F35" s="394"/>
      <c r="G35" s="394"/>
      <c r="H35" s="394"/>
      <c r="I35" s="394"/>
      <c r="J35" s="394"/>
      <c r="K35" s="395"/>
      <c r="L35" s="395"/>
      <c r="M35" s="24"/>
      <c r="N35" s="24"/>
    </row>
    <row r="36" spans="1:14" ht="24" customHeight="1">
      <c r="A36" s="13" t="s">
        <v>157</v>
      </c>
      <c r="B36" s="381"/>
      <c r="C36" s="382"/>
      <c r="D36" s="382"/>
      <c r="E36" s="383"/>
      <c r="F36" s="143" t="s">
        <v>29</v>
      </c>
      <c r="G36" s="376"/>
      <c r="H36" s="377"/>
      <c r="I36" s="378"/>
      <c r="J36" s="379" t="s">
        <v>158</v>
      </c>
      <c r="K36" s="380"/>
      <c r="L36" s="15"/>
      <c r="M36" s="159"/>
      <c r="N36" s="160"/>
    </row>
    <row r="37" spans="1:14" ht="24" customHeight="1" thickBot="1">
      <c r="A37" s="14" t="s">
        <v>159</v>
      </c>
      <c r="B37" s="452"/>
      <c r="C37" s="451"/>
      <c r="D37" s="473" t="s">
        <v>201</v>
      </c>
      <c r="E37" s="474"/>
      <c r="F37" s="450"/>
      <c r="G37" s="451"/>
      <c r="H37" s="16" t="s">
        <v>202</v>
      </c>
      <c r="I37" s="447"/>
      <c r="J37" s="448"/>
      <c r="K37" s="448"/>
      <c r="L37" s="449"/>
      <c r="M37" s="159"/>
      <c r="N37" s="160"/>
    </row>
    <row r="38" spans="1:14" ht="12" customHeight="1">
      <c r="A38" s="386"/>
      <c r="B38" s="387"/>
      <c r="C38" s="387"/>
      <c r="D38" s="387"/>
      <c r="E38" s="387"/>
      <c r="F38" s="387"/>
      <c r="G38" s="387"/>
      <c r="H38" s="387"/>
      <c r="I38" s="387"/>
      <c r="J38" s="387"/>
      <c r="K38" s="387"/>
      <c r="L38" s="387"/>
      <c r="M38" s="24"/>
      <c r="N38" s="24"/>
    </row>
    <row r="39" spans="1:14" ht="24" customHeight="1">
      <c r="A39" s="388" t="s">
        <v>39</v>
      </c>
      <c r="B39" s="389"/>
      <c r="C39" s="389"/>
      <c r="D39" s="389"/>
      <c r="E39" s="390"/>
      <c r="F39" s="145"/>
      <c r="G39" s="147"/>
      <c r="H39" s="373" t="s">
        <v>484</v>
      </c>
      <c r="I39" s="374"/>
      <c r="J39" s="375"/>
      <c r="K39" s="371"/>
      <c r="L39" s="372"/>
      <c r="M39" s="24"/>
      <c r="N39" s="24"/>
    </row>
    <row r="40" spans="1:14" ht="12" customHeight="1">
      <c r="A40" s="384"/>
      <c r="B40" s="337"/>
      <c r="C40" s="337"/>
      <c r="D40" s="337"/>
      <c r="E40" s="337"/>
      <c r="F40" s="337"/>
      <c r="G40" s="337"/>
      <c r="H40" s="337"/>
      <c r="I40" s="337"/>
      <c r="J40" s="337"/>
      <c r="K40" s="337"/>
      <c r="L40" s="337"/>
      <c r="M40" s="24"/>
      <c r="N40" s="24"/>
    </row>
    <row r="41" spans="1:14" ht="24" customHeight="1">
      <c r="A41" s="471" t="s">
        <v>167</v>
      </c>
      <c r="B41" s="472"/>
      <c r="C41" s="472"/>
      <c r="D41" s="472"/>
      <c r="E41" s="154" t="s">
        <v>208</v>
      </c>
      <c r="F41" s="95"/>
      <c r="G41" s="154" t="s">
        <v>81</v>
      </c>
      <c r="H41" s="95" t="s">
        <v>245</v>
      </c>
      <c r="I41" s="385"/>
      <c r="J41" s="337"/>
      <c r="K41" s="337"/>
      <c r="L41" s="337"/>
      <c r="M41" s="24"/>
      <c r="N41" s="24"/>
    </row>
    <row r="42" spans="1:14" ht="9" customHeight="1">
      <c r="A42" s="370"/>
      <c r="B42" s="337"/>
      <c r="C42" s="337"/>
      <c r="D42" s="337"/>
      <c r="E42" s="337"/>
      <c r="F42" s="337"/>
      <c r="G42" s="337"/>
      <c r="H42" s="337"/>
      <c r="I42" s="337"/>
      <c r="J42" s="337"/>
      <c r="K42" s="337"/>
      <c r="L42" s="337"/>
      <c r="M42" s="24"/>
      <c r="N42" s="24"/>
    </row>
    <row r="43" spans="1:12" ht="9" customHeight="1">
      <c r="A43" s="440" t="s">
        <v>280</v>
      </c>
      <c r="B43" s="440"/>
      <c r="C43" s="337"/>
      <c r="D43" s="337"/>
      <c r="E43" s="337"/>
      <c r="F43" s="337"/>
      <c r="G43" s="337"/>
      <c r="H43" s="337"/>
      <c r="I43" s="337"/>
      <c r="J43" s="337"/>
      <c r="K43" s="337"/>
      <c r="L43" s="337"/>
    </row>
    <row r="44" spans="1:12" ht="10.5" customHeight="1">
      <c r="A44" s="453" t="s">
        <v>230</v>
      </c>
      <c r="B44" s="454"/>
      <c r="C44" s="454"/>
      <c r="D44" s="454"/>
      <c r="E44" s="454"/>
      <c r="F44" s="454"/>
      <c r="G44" s="454"/>
      <c r="H44" s="454"/>
      <c r="I44" s="454"/>
      <c r="J44" s="454"/>
      <c r="K44" s="454"/>
      <c r="L44" s="454"/>
    </row>
    <row r="45" spans="1:12" ht="10.5" customHeight="1">
      <c r="A45" s="404">
        <v>1</v>
      </c>
      <c r="B45" s="337"/>
      <c r="C45" s="337"/>
      <c r="D45" s="337"/>
      <c r="E45" s="337"/>
      <c r="F45" s="337"/>
      <c r="G45" s="337"/>
      <c r="H45" s="337"/>
      <c r="I45" s="337"/>
      <c r="J45" s="337"/>
      <c r="K45" s="337"/>
      <c r="L45" s="337"/>
    </row>
    <row r="46" spans="1:7" ht="11.25" customHeight="1">
      <c r="A46" s="5"/>
      <c r="B46" s="5"/>
      <c r="E46" s="4"/>
      <c r="F46" s="4"/>
      <c r="G46" s="4"/>
    </row>
    <row r="47" spans="1:12" ht="12.75">
      <c r="A47" s="3"/>
      <c r="B47" s="3"/>
      <c r="C47" s="3"/>
      <c r="D47" s="3"/>
      <c r="H47" s="6"/>
      <c r="I47" s="3"/>
      <c r="K47" s="3"/>
      <c r="L47" s="3"/>
    </row>
    <row r="48" spans="1:12" ht="12.75" customHeight="1">
      <c r="A48" s="3"/>
      <c r="B48" s="3"/>
      <c r="C48" s="3"/>
      <c r="D48" s="3"/>
      <c r="H48" s="3"/>
      <c r="I48" s="3"/>
      <c r="K48" s="3"/>
      <c r="L48" s="3"/>
    </row>
    <row r="49" spans="1:12" ht="12.75" customHeight="1">
      <c r="A49" s="3"/>
      <c r="B49" s="3"/>
      <c r="C49" s="3"/>
      <c r="D49" s="3"/>
      <c r="H49" s="3"/>
      <c r="I49" s="3"/>
      <c r="K49" s="3"/>
      <c r="L49" s="3"/>
    </row>
    <row r="50" spans="1:12" ht="12.75" customHeight="1">
      <c r="A50" s="3"/>
      <c r="B50" s="3"/>
      <c r="C50" s="3"/>
      <c r="D50" s="3"/>
      <c r="H50" s="3"/>
      <c r="I50" s="3"/>
      <c r="K50" s="3"/>
      <c r="L50" s="3"/>
    </row>
    <row r="51" spans="1:12" ht="12.75" customHeight="1">
      <c r="A51" s="3"/>
      <c r="B51" s="3"/>
      <c r="C51" s="3"/>
      <c r="D51" s="3"/>
      <c r="H51" s="3"/>
      <c r="I51" s="3"/>
      <c r="K51" s="3"/>
      <c r="L51" s="3"/>
    </row>
    <row r="52" spans="1:12" ht="12.75" customHeight="1" hidden="1">
      <c r="A52" s="3" t="s">
        <v>8</v>
      </c>
      <c r="B52" s="3"/>
      <c r="C52" s="3"/>
      <c r="D52" s="3"/>
      <c r="H52" s="3"/>
      <c r="I52" s="3"/>
      <c r="K52" s="3"/>
      <c r="L52" s="3"/>
    </row>
    <row r="53" spans="1:12" ht="12.75" customHeight="1" hidden="1">
      <c r="A53" s="3" t="s">
        <v>9</v>
      </c>
      <c r="B53" s="3"/>
      <c r="C53" s="3"/>
      <c r="D53" s="3"/>
      <c r="H53" s="3"/>
      <c r="I53" s="3"/>
      <c r="K53" s="3"/>
      <c r="L53" s="3"/>
    </row>
    <row r="54" spans="1:12" ht="12.75" customHeight="1">
      <c r="A54" s="3"/>
      <c r="B54" s="3"/>
      <c r="C54" s="3"/>
      <c r="D54" s="3"/>
      <c r="H54" s="3"/>
      <c r="I54" s="3"/>
      <c r="K54" s="3"/>
      <c r="L54" s="3"/>
    </row>
    <row r="55" spans="1:12" ht="12.75" customHeight="1">
      <c r="A55" s="3"/>
      <c r="B55" s="3"/>
      <c r="C55" s="3"/>
      <c r="D55" s="3"/>
      <c r="H55" s="3"/>
      <c r="I55" s="3"/>
      <c r="K55" s="3"/>
      <c r="L55" s="3"/>
    </row>
    <row r="56" spans="1:12" ht="12.75" customHeight="1">
      <c r="A56" s="3"/>
      <c r="B56" s="3"/>
      <c r="C56" s="3"/>
      <c r="D56" s="3"/>
      <c r="H56" s="3"/>
      <c r="I56" s="3"/>
      <c r="K56" s="3"/>
      <c r="L56" s="3"/>
    </row>
    <row r="57" spans="5:8" ht="12.75" customHeight="1">
      <c r="E57" s="4"/>
      <c r="F57" s="4"/>
      <c r="G57" s="5"/>
      <c r="H57" s="3"/>
    </row>
    <row r="58" spans="5:7" ht="12.75">
      <c r="E58" s="4"/>
      <c r="F58" s="4"/>
      <c r="G58" s="4"/>
    </row>
    <row r="59" spans="5:7" ht="12.75">
      <c r="E59" s="4"/>
      <c r="F59" s="4"/>
      <c r="G59" s="4"/>
    </row>
    <row r="60" spans="5:7" ht="12.75">
      <c r="E60" s="4"/>
      <c r="F60" s="4"/>
      <c r="G60" s="4"/>
    </row>
    <row r="61" spans="5:7" ht="12.75">
      <c r="E61" s="4"/>
      <c r="F61" s="4"/>
      <c r="G61" s="4"/>
    </row>
    <row r="62" spans="5:7" ht="12.75">
      <c r="E62" s="4"/>
      <c r="F62" s="4"/>
      <c r="G62" s="4"/>
    </row>
    <row r="63" spans="5:7" ht="12.75">
      <c r="E63" s="4"/>
      <c r="F63" s="4"/>
      <c r="G63" s="4"/>
    </row>
    <row r="64" spans="5:7" ht="12.75">
      <c r="E64" s="4"/>
      <c r="F64" s="4"/>
      <c r="G64" s="4"/>
    </row>
    <row r="65" spans="5:6" ht="12.75">
      <c r="E65" s="4"/>
      <c r="F65" s="4"/>
    </row>
    <row r="66" spans="5:6" ht="12.75">
      <c r="E66" s="4"/>
      <c r="F66" s="4"/>
    </row>
    <row r="67" spans="5:6" ht="12.75">
      <c r="E67" s="4"/>
      <c r="F67" s="4"/>
    </row>
    <row r="68" spans="5:6" ht="12.75">
      <c r="E68" s="4"/>
      <c r="F68" s="4"/>
    </row>
    <row r="69" spans="5:6" ht="12.75">
      <c r="E69" s="4"/>
      <c r="F69" s="4"/>
    </row>
    <row r="201" ht="12.75">
      <c r="A201" s="130">
        <v>1</v>
      </c>
    </row>
  </sheetData>
  <sheetProtection password="EF65" sheet="1" objects="1" scenarios="1"/>
  <mergeCells count="71">
    <mergeCell ref="D37:E37"/>
    <mergeCell ref="B26:E26"/>
    <mergeCell ref="D30:E30"/>
    <mergeCell ref="B30:C30"/>
    <mergeCell ref="A34:L34"/>
    <mergeCell ref="A45:L45"/>
    <mergeCell ref="A44:L44"/>
    <mergeCell ref="G26:H26"/>
    <mergeCell ref="J26:L26"/>
    <mergeCell ref="J27:L27"/>
    <mergeCell ref="F27:G27"/>
    <mergeCell ref="A28:L28"/>
    <mergeCell ref="G33:H33"/>
    <mergeCell ref="B33:E33"/>
    <mergeCell ref="A41:D41"/>
    <mergeCell ref="A4:F4"/>
    <mergeCell ref="A9:L9"/>
    <mergeCell ref="K30:L30"/>
    <mergeCell ref="A43:L43"/>
    <mergeCell ref="A25:L25"/>
    <mergeCell ref="B27:E27"/>
    <mergeCell ref="B29:E29"/>
    <mergeCell ref="I37:L37"/>
    <mergeCell ref="F37:G37"/>
    <mergeCell ref="B37:C37"/>
    <mergeCell ref="A15:H15"/>
    <mergeCell ref="A23:L23"/>
    <mergeCell ref="A21:L21"/>
    <mergeCell ref="A19:L19"/>
    <mergeCell ref="A20:L20"/>
    <mergeCell ref="A22:E22"/>
    <mergeCell ref="A18:L18"/>
    <mergeCell ref="A16:L16"/>
    <mergeCell ref="A17:H17"/>
    <mergeCell ref="F22:G22"/>
    <mergeCell ref="K11:L11"/>
    <mergeCell ref="K13:L13"/>
    <mergeCell ref="G10:J11"/>
    <mergeCell ref="A14:E14"/>
    <mergeCell ref="A12:E12"/>
    <mergeCell ref="F13:I14"/>
    <mergeCell ref="F12:L12"/>
    <mergeCell ref="B13:E13"/>
    <mergeCell ref="H22:I22"/>
    <mergeCell ref="A35:L35"/>
    <mergeCell ref="A32:L32"/>
    <mergeCell ref="A31:L31"/>
    <mergeCell ref="H30:I30"/>
    <mergeCell ref="A24:L24"/>
    <mergeCell ref="G29:I29"/>
    <mergeCell ref="J29:K29"/>
    <mergeCell ref="A42:H42"/>
    <mergeCell ref="K39:L39"/>
    <mergeCell ref="H39:J39"/>
    <mergeCell ref="G36:I36"/>
    <mergeCell ref="J36:K36"/>
    <mergeCell ref="B36:E36"/>
    <mergeCell ref="A40:L40"/>
    <mergeCell ref="I41:L42"/>
    <mergeCell ref="A38:L38"/>
    <mergeCell ref="A39:E39"/>
    <mergeCell ref="A1:L1"/>
    <mergeCell ref="G3:G5"/>
    <mergeCell ref="F6:G8"/>
    <mergeCell ref="A3:F3"/>
    <mergeCell ref="A5:F5"/>
    <mergeCell ref="A2:L2"/>
    <mergeCell ref="H3:L8"/>
    <mergeCell ref="A6:E6"/>
    <mergeCell ref="A8:E8"/>
    <mergeCell ref="A7:E7"/>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paperSize="9" scale="97"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I80"/>
  <sheetViews>
    <sheetView workbookViewId="0" topLeftCell="A1">
      <selection activeCell="E4" sqref="E4:G4"/>
    </sheetView>
  </sheetViews>
  <sheetFormatPr defaultColWidth="9.140625" defaultRowHeight="12.75"/>
  <cols>
    <col min="1" max="1" width="5.00390625" style="0" customWidth="1"/>
    <col min="3" max="3" width="10.57421875" style="0" customWidth="1"/>
    <col min="4" max="4" width="23.28125" style="0" customWidth="1"/>
    <col min="5" max="10" width="8.7109375" style="0" customWidth="1"/>
    <col min="11" max="58" width="9.140625" style="99" customWidth="1"/>
  </cols>
  <sheetData>
    <row r="1" spans="1:10" ht="12.75">
      <c r="A1" s="569" t="s">
        <v>168</v>
      </c>
      <c r="B1" s="570"/>
      <c r="C1" s="570"/>
      <c r="D1" s="570"/>
      <c r="E1" s="570"/>
      <c r="F1" s="570"/>
      <c r="G1" s="571"/>
      <c r="H1" s="571"/>
      <c r="I1" s="571"/>
      <c r="J1" s="571"/>
    </row>
    <row r="2" spans="1:10" ht="13.5" thickBot="1">
      <c r="A2" s="523" t="s">
        <v>485</v>
      </c>
      <c r="B2" s="524"/>
      <c r="C2" s="524"/>
      <c r="D2" s="524"/>
      <c r="E2" s="524"/>
      <c r="F2" s="524"/>
      <c r="G2" s="525"/>
      <c r="H2" s="525"/>
      <c r="I2" s="525"/>
      <c r="J2" s="525"/>
    </row>
    <row r="3" spans="1:10" ht="12" customHeight="1">
      <c r="A3" s="544"/>
      <c r="B3" s="545"/>
      <c r="C3" s="545"/>
      <c r="D3" s="546"/>
      <c r="E3" s="547" t="s">
        <v>92</v>
      </c>
      <c r="F3" s="547"/>
      <c r="G3" s="547"/>
      <c r="H3" s="547" t="s">
        <v>103</v>
      </c>
      <c r="I3" s="547"/>
      <c r="J3" s="548"/>
    </row>
    <row r="4" spans="1:10" ht="15.75" customHeight="1">
      <c r="A4" s="22">
        <v>31</v>
      </c>
      <c r="B4" s="481" t="s">
        <v>164</v>
      </c>
      <c r="C4" s="482"/>
      <c r="D4" s="483"/>
      <c r="E4" s="484">
        <v>0</v>
      </c>
      <c r="F4" s="485"/>
      <c r="G4" s="486"/>
      <c r="H4" s="540"/>
      <c r="I4" s="541"/>
      <c r="J4" s="542"/>
    </row>
    <row r="5" spans="1:10" ht="15.75" customHeight="1">
      <c r="A5" s="22">
        <v>32</v>
      </c>
      <c r="B5" s="481" t="s">
        <v>197</v>
      </c>
      <c r="C5" s="482"/>
      <c r="D5" s="483"/>
      <c r="E5" s="484">
        <v>0</v>
      </c>
      <c r="F5" s="485"/>
      <c r="G5" s="486"/>
      <c r="H5" s="540"/>
      <c r="I5" s="541"/>
      <c r="J5" s="542"/>
    </row>
    <row r="6" spans="1:10" ht="15.75" customHeight="1">
      <c r="A6" s="22">
        <v>33</v>
      </c>
      <c r="B6" s="481" t="s">
        <v>125</v>
      </c>
      <c r="C6" s="562"/>
      <c r="D6" s="563"/>
      <c r="E6" s="484">
        <v>0</v>
      </c>
      <c r="F6" s="485"/>
      <c r="G6" s="486"/>
      <c r="H6" s="540"/>
      <c r="I6" s="541"/>
      <c r="J6" s="542"/>
    </row>
    <row r="7" spans="1:10" ht="15.75" customHeight="1">
      <c r="A7" s="22">
        <v>34</v>
      </c>
      <c r="B7" s="481" t="s">
        <v>54</v>
      </c>
      <c r="C7" s="482"/>
      <c r="D7" s="483"/>
      <c r="E7" s="549">
        <f>+E4+E5-E6</f>
        <v>0</v>
      </c>
      <c r="F7" s="550"/>
      <c r="G7" s="551"/>
      <c r="H7" s="540"/>
      <c r="I7" s="541"/>
      <c r="J7" s="542"/>
    </row>
    <row r="8" spans="1:10" ht="24" customHeight="1" thickBot="1">
      <c r="A8" s="23">
        <v>35</v>
      </c>
      <c r="B8" s="537" t="s">
        <v>431</v>
      </c>
      <c r="C8" s="538"/>
      <c r="D8" s="539"/>
      <c r="E8" s="532">
        <f>+2Př!G24</f>
        <v>0</v>
      </c>
      <c r="F8" s="533"/>
      <c r="G8" s="531"/>
      <c r="H8" s="534"/>
      <c r="I8" s="535"/>
      <c r="J8" s="536"/>
    </row>
    <row r="9" spans="1:10" ht="12.75" customHeight="1" thickBot="1">
      <c r="A9" s="523" t="s">
        <v>486</v>
      </c>
      <c r="B9" s="524"/>
      <c r="C9" s="524"/>
      <c r="D9" s="524"/>
      <c r="E9" s="524"/>
      <c r="F9" s="524"/>
      <c r="G9" s="525"/>
      <c r="H9" s="525"/>
      <c r="I9" s="525"/>
      <c r="J9" s="525"/>
    </row>
    <row r="10" spans="1:10" ht="15.75" customHeight="1">
      <c r="A10" s="150">
        <v>36</v>
      </c>
      <c r="B10" s="559" t="s">
        <v>487</v>
      </c>
      <c r="C10" s="560"/>
      <c r="D10" s="561"/>
      <c r="E10" s="566">
        <f>+E7</f>
        <v>0</v>
      </c>
      <c r="F10" s="567"/>
      <c r="G10" s="568"/>
      <c r="H10" s="555"/>
      <c r="I10" s="556"/>
      <c r="J10" s="557"/>
    </row>
    <row r="11" spans="1:10" ht="36" customHeight="1">
      <c r="A11" s="22" t="s">
        <v>109</v>
      </c>
      <c r="B11" s="481" t="s">
        <v>110</v>
      </c>
      <c r="C11" s="482"/>
      <c r="D11" s="483"/>
      <c r="E11" s="484">
        <f>+E10</f>
        <v>0</v>
      </c>
      <c r="F11" s="485"/>
      <c r="G11" s="486"/>
      <c r="H11" s="201"/>
      <c r="I11" s="173"/>
      <c r="J11" s="202"/>
    </row>
    <row r="12" spans="1:10" ht="24" customHeight="1">
      <c r="A12" s="22">
        <v>37</v>
      </c>
      <c r="B12" s="481" t="s">
        <v>169</v>
      </c>
      <c r="C12" s="482"/>
      <c r="D12" s="483"/>
      <c r="E12" s="549">
        <f>+1Př1!F23</f>
        <v>0</v>
      </c>
      <c r="F12" s="550"/>
      <c r="G12" s="551"/>
      <c r="H12" s="540"/>
      <c r="I12" s="541"/>
      <c r="J12" s="542"/>
    </row>
    <row r="13" spans="1:10" ht="15.75" customHeight="1">
      <c r="A13" s="22">
        <v>38</v>
      </c>
      <c r="B13" s="481" t="s">
        <v>203</v>
      </c>
      <c r="C13" s="562"/>
      <c r="D13" s="563"/>
      <c r="E13" s="484">
        <f>+ZAV!C32</f>
        <v>0</v>
      </c>
      <c r="F13" s="485"/>
      <c r="G13" s="486"/>
      <c r="H13" s="540"/>
      <c r="I13" s="541"/>
      <c r="J13" s="542"/>
    </row>
    <row r="14" spans="1:10" ht="24" customHeight="1">
      <c r="A14" s="22">
        <v>39</v>
      </c>
      <c r="B14" s="481" t="s">
        <v>170</v>
      </c>
      <c r="C14" s="482"/>
      <c r="D14" s="483"/>
      <c r="E14" s="549">
        <f>+2Př!G15</f>
        <v>0</v>
      </c>
      <c r="F14" s="550"/>
      <c r="G14" s="551"/>
      <c r="H14" s="540"/>
      <c r="I14" s="541"/>
      <c r="J14" s="542"/>
    </row>
    <row r="15" spans="1:10" ht="24" customHeight="1">
      <c r="A15" s="22">
        <v>40</v>
      </c>
      <c r="B15" s="481" t="s">
        <v>171</v>
      </c>
      <c r="C15" s="562"/>
      <c r="D15" s="563"/>
      <c r="E15" s="549">
        <f>+2Př!G32</f>
        <v>0</v>
      </c>
      <c r="F15" s="550"/>
      <c r="G15" s="551"/>
      <c r="H15" s="540"/>
      <c r="I15" s="541"/>
      <c r="J15" s="542"/>
    </row>
    <row r="16" spans="1:10" ht="15.75" customHeight="1">
      <c r="A16" s="22">
        <v>41</v>
      </c>
      <c r="B16" s="481" t="s">
        <v>55</v>
      </c>
      <c r="C16" s="482"/>
      <c r="D16" s="483"/>
      <c r="E16" s="549">
        <f>SUM(E12:E15)</f>
        <v>0</v>
      </c>
      <c r="F16" s="550"/>
      <c r="G16" s="551"/>
      <c r="H16" s="540"/>
      <c r="I16" s="541"/>
      <c r="J16" s="542"/>
    </row>
    <row r="17" spans="1:10" ht="36" customHeight="1">
      <c r="A17" s="22" t="s">
        <v>111</v>
      </c>
      <c r="B17" s="481" t="s">
        <v>113</v>
      </c>
      <c r="C17" s="482"/>
      <c r="D17" s="483"/>
      <c r="E17" s="484">
        <f>+E16</f>
        <v>0</v>
      </c>
      <c r="F17" s="485"/>
      <c r="G17" s="486"/>
      <c r="H17" s="197"/>
      <c r="I17" s="198"/>
      <c r="J17" s="199"/>
    </row>
    <row r="18" spans="1:10" ht="15.75" customHeight="1">
      <c r="A18" s="22">
        <v>42</v>
      </c>
      <c r="B18" s="564" t="s">
        <v>432</v>
      </c>
      <c r="C18" s="365"/>
      <c r="D18" s="565"/>
      <c r="E18" s="549">
        <f>+IF(E16&gt;0,E17+E11,E11)</f>
        <v>0</v>
      </c>
      <c r="F18" s="550"/>
      <c r="G18" s="551"/>
      <c r="H18" s="540"/>
      <c r="I18" s="541"/>
      <c r="J18" s="542"/>
    </row>
    <row r="19" spans="1:10" ht="15.75" customHeight="1">
      <c r="A19" s="200">
        <v>43</v>
      </c>
      <c r="B19" s="543" t="s">
        <v>114</v>
      </c>
      <c r="C19" s="357"/>
      <c r="D19" s="358"/>
      <c r="E19" s="549">
        <v>0</v>
      </c>
      <c r="F19" s="550"/>
      <c r="G19" s="551"/>
      <c r="H19" s="540"/>
      <c r="I19" s="541"/>
      <c r="J19" s="542"/>
    </row>
    <row r="20" spans="1:10" ht="24" customHeight="1">
      <c r="A20" s="22">
        <v>44</v>
      </c>
      <c r="B20" s="481" t="s">
        <v>115</v>
      </c>
      <c r="C20" s="562"/>
      <c r="D20" s="563"/>
      <c r="E20" s="484">
        <v>0</v>
      </c>
      <c r="F20" s="485"/>
      <c r="G20" s="486"/>
      <c r="H20" s="540"/>
      <c r="I20" s="541"/>
      <c r="J20" s="542"/>
    </row>
    <row r="21" spans="1:10" ht="15.75" customHeight="1" thickBot="1">
      <c r="A21" s="23">
        <v>45</v>
      </c>
      <c r="B21" s="537" t="s">
        <v>116</v>
      </c>
      <c r="C21" s="538"/>
      <c r="D21" s="539"/>
      <c r="E21" s="552">
        <f>IF(E18&gt;500000,T("LIMIT"),+E18-E20)</f>
        <v>0</v>
      </c>
      <c r="F21" s="553"/>
      <c r="G21" s="554"/>
      <c r="H21" s="534"/>
      <c r="I21" s="535"/>
      <c r="J21" s="536"/>
    </row>
    <row r="22" spans="1:10" ht="15" customHeight="1" thickBot="1">
      <c r="A22" s="558" t="s">
        <v>483</v>
      </c>
      <c r="B22" s="418"/>
      <c r="C22" s="418"/>
      <c r="D22" s="418"/>
      <c r="E22" s="418"/>
      <c r="F22" s="418"/>
      <c r="G22" s="418"/>
      <c r="H22" s="418"/>
      <c r="I22" s="418"/>
      <c r="J22" s="418"/>
    </row>
    <row r="23" spans="1:10" ht="22.5" customHeight="1">
      <c r="A23" s="527" t="s">
        <v>10</v>
      </c>
      <c r="B23" s="528"/>
      <c r="C23" s="528"/>
      <c r="D23" s="529"/>
      <c r="E23" s="151" t="s">
        <v>199</v>
      </c>
      <c r="F23" s="572"/>
      <c r="G23" s="502"/>
      <c r="H23" s="151" t="s">
        <v>199</v>
      </c>
      <c r="I23" s="572"/>
      <c r="J23" s="573"/>
    </row>
    <row r="24" spans="1:12" ht="15.75" customHeight="1">
      <c r="A24" s="65">
        <v>46</v>
      </c>
      <c r="B24" s="518" t="s">
        <v>262</v>
      </c>
      <c r="C24" s="518"/>
      <c r="D24" s="518"/>
      <c r="E24" s="181"/>
      <c r="F24" s="494">
        <v>0</v>
      </c>
      <c r="G24" s="486"/>
      <c r="H24" s="162"/>
      <c r="I24" s="487"/>
      <c r="J24" s="577"/>
      <c r="L24" s="99" t="str">
        <f>+IF(F24&gt;E18*0.1,"CHYBA"," ")</f>
        <v> </v>
      </c>
    </row>
    <row r="25" spans="1:12" ht="15.75" customHeight="1">
      <c r="A25" s="65">
        <v>47</v>
      </c>
      <c r="B25" s="518" t="s">
        <v>263</v>
      </c>
      <c r="C25" s="518"/>
      <c r="D25" s="519"/>
      <c r="E25" s="120"/>
      <c r="F25" s="494">
        <v>0</v>
      </c>
      <c r="G25" s="486"/>
      <c r="H25" s="162"/>
      <c r="I25" s="487"/>
      <c r="J25" s="576"/>
      <c r="L25" s="99" t="str">
        <f>+IF(F25&gt;300000,"CHYBA"," ")</f>
        <v> </v>
      </c>
    </row>
    <row r="26" spans="1:12" ht="15.75" customHeight="1">
      <c r="A26" s="65">
        <v>48</v>
      </c>
      <c r="B26" s="518" t="s">
        <v>480</v>
      </c>
      <c r="C26" s="518"/>
      <c r="D26" s="518"/>
      <c r="E26" s="181"/>
      <c r="F26" s="494">
        <v>0</v>
      </c>
      <c r="G26" s="486"/>
      <c r="H26" s="162"/>
      <c r="I26" s="487"/>
      <c r="J26" s="576"/>
      <c r="L26" s="99" t="str">
        <f>+IF(F26&gt;12000,"CHYBA"," ")</f>
        <v> </v>
      </c>
    </row>
    <row r="27" spans="1:12" ht="15.75" customHeight="1">
      <c r="A27" s="65">
        <v>49</v>
      </c>
      <c r="B27" s="518" t="s">
        <v>481</v>
      </c>
      <c r="C27" s="518"/>
      <c r="D27" s="518"/>
      <c r="E27" s="181"/>
      <c r="F27" s="494">
        <v>0</v>
      </c>
      <c r="G27" s="486"/>
      <c r="H27" s="162"/>
      <c r="I27" s="487"/>
      <c r="J27" s="576"/>
      <c r="L27" s="99" t="str">
        <f>+IF(F27&gt;12000,"CHYBA"," ")</f>
        <v> </v>
      </c>
    </row>
    <row r="28" spans="1:12" ht="15.75" customHeight="1">
      <c r="A28" s="65">
        <v>50</v>
      </c>
      <c r="B28" s="518" t="s">
        <v>482</v>
      </c>
      <c r="C28" s="518"/>
      <c r="D28" s="518"/>
      <c r="E28" s="181"/>
      <c r="F28" s="494">
        <v>0</v>
      </c>
      <c r="G28" s="486"/>
      <c r="H28" s="162"/>
      <c r="I28" s="487"/>
      <c r="J28" s="576"/>
      <c r="L28" s="99" t="str">
        <f>+IF(F28&gt;3000,"CHYBA"," ")</f>
        <v> </v>
      </c>
    </row>
    <row r="29" spans="1:12" ht="15.75" customHeight="1">
      <c r="A29" s="65">
        <v>51</v>
      </c>
      <c r="B29" s="518" t="s">
        <v>231</v>
      </c>
      <c r="C29" s="518"/>
      <c r="D29" s="518"/>
      <c r="E29" s="181"/>
      <c r="F29" s="494">
        <v>0</v>
      </c>
      <c r="G29" s="486"/>
      <c r="H29" s="162"/>
      <c r="I29" s="487"/>
      <c r="J29" s="576"/>
      <c r="L29" s="99" t="str">
        <f>+IF(F29&gt;10000,"CHYBA"," ")</f>
        <v> </v>
      </c>
    </row>
    <row r="30" spans="1:10" ht="15.75" customHeight="1">
      <c r="A30" s="65">
        <v>52</v>
      </c>
      <c r="B30" s="518" t="s">
        <v>172</v>
      </c>
      <c r="C30" s="518"/>
      <c r="D30" s="518"/>
      <c r="E30" s="181"/>
      <c r="F30" s="494">
        <v>0</v>
      </c>
      <c r="G30" s="486"/>
      <c r="H30" s="162"/>
      <c r="I30" s="487"/>
      <c r="J30" s="576"/>
    </row>
    <row r="31" spans="1:10" ht="15.75" customHeight="1" thickBot="1">
      <c r="A31" s="66">
        <v>53</v>
      </c>
      <c r="B31" s="91" t="s">
        <v>488</v>
      </c>
      <c r="C31" s="574"/>
      <c r="D31" s="575"/>
      <c r="E31" s="120"/>
      <c r="F31" s="530">
        <v>0</v>
      </c>
      <c r="G31" s="531"/>
      <c r="H31" s="162"/>
      <c r="I31" s="487"/>
      <c r="J31" s="576"/>
    </row>
    <row r="32" spans="1:10" ht="6" customHeight="1" thickBot="1">
      <c r="A32" s="516"/>
      <c r="B32" s="517"/>
      <c r="C32" s="517"/>
      <c r="D32" s="517"/>
      <c r="E32" s="517"/>
      <c r="F32" s="517"/>
      <c r="G32" s="517"/>
      <c r="H32" s="517"/>
      <c r="I32" s="517"/>
      <c r="J32" s="517"/>
    </row>
    <row r="33" spans="1:61" ht="24" customHeight="1">
      <c r="A33" s="152">
        <v>54</v>
      </c>
      <c r="B33" s="499" t="s">
        <v>340</v>
      </c>
      <c r="C33" s="499"/>
      <c r="D33" s="499"/>
      <c r="E33" s="500"/>
      <c r="F33" s="520">
        <f>+SUM(DAP2!F24:G31)</f>
        <v>0</v>
      </c>
      <c r="G33" s="502"/>
      <c r="H33" s="503"/>
      <c r="I33" s="504"/>
      <c r="J33" s="505"/>
      <c r="BG33" s="99"/>
      <c r="BH33" s="99"/>
      <c r="BI33" s="99"/>
    </row>
    <row r="34" spans="1:61" ht="24" customHeight="1">
      <c r="A34" s="67">
        <v>55</v>
      </c>
      <c r="B34" s="492" t="s">
        <v>56</v>
      </c>
      <c r="C34" s="482"/>
      <c r="D34" s="482"/>
      <c r="E34" s="483"/>
      <c r="F34" s="521">
        <f>MAX(+DAP2!E21-DAP2!F33,0)</f>
        <v>0</v>
      </c>
      <c r="G34" s="495"/>
      <c r="H34" s="487"/>
      <c r="I34" s="365"/>
      <c r="J34" s="488"/>
      <c r="BG34" s="99"/>
      <c r="BH34" s="99"/>
      <c r="BI34" s="99"/>
    </row>
    <row r="35" spans="1:61" ht="15" customHeight="1">
      <c r="A35" s="65">
        <v>56</v>
      </c>
      <c r="B35" s="518" t="s">
        <v>173</v>
      </c>
      <c r="C35" s="518"/>
      <c r="D35" s="518"/>
      <c r="E35" s="519"/>
      <c r="F35" s="521">
        <f>+FLOOR(F34,100)</f>
        <v>0</v>
      </c>
      <c r="G35" s="522"/>
      <c r="H35" s="487"/>
      <c r="I35" s="365"/>
      <c r="J35" s="488"/>
      <c r="BG35" s="99"/>
      <c r="BH35" s="99"/>
      <c r="BI35" s="99"/>
    </row>
    <row r="36" spans="1:61" ht="15" customHeight="1" thickBot="1">
      <c r="A36" s="66">
        <v>57</v>
      </c>
      <c r="B36" s="509" t="s">
        <v>57</v>
      </c>
      <c r="C36" s="509"/>
      <c r="D36" s="509"/>
      <c r="E36" s="510"/>
      <c r="F36" s="511">
        <f>+F35*0.15</f>
        <v>0</v>
      </c>
      <c r="G36" s="512"/>
      <c r="H36" s="489"/>
      <c r="I36" s="490"/>
      <c r="J36" s="491"/>
      <c r="BG36" s="99"/>
      <c r="BH36" s="99"/>
      <c r="BI36" s="99"/>
    </row>
    <row r="37" spans="1:10" ht="15" customHeight="1" thickBot="1">
      <c r="A37" s="506" t="s">
        <v>318</v>
      </c>
      <c r="B37" s="507"/>
      <c r="C37" s="507"/>
      <c r="D37" s="507"/>
      <c r="E37" s="508"/>
      <c r="F37" s="508"/>
      <c r="G37" s="498"/>
      <c r="H37" s="498"/>
      <c r="I37" s="498"/>
      <c r="J37" s="498"/>
    </row>
    <row r="38" spans="1:61" ht="24" customHeight="1">
      <c r="A38" s="152">
        <v>58</v>
      </c>
      <c r="B38" s="499" t="s">
        <v>126</v>
      </c>
      <c r="C38" s="499"/>
      <c r="D38" s="499"/>
      <c r="E38" s="500"/>
      <c r="F38" s="501">
        <f>+IF(OR(+3Př!F21&gt;0),3Př!F21,F36)</f>
        <v>0</v>
      </c>
      <c r="G38" s="502"/>
      <c r="H38" s="503"/>
      <c r="I38" s="504"/>
      <c r="J38" s="505"/>
      <c r="BG38" s="99"/>
      <c r="BH38" s="99"/>
      <c r="BI38" s="99"/>
    </row>
    <row r="39" spans="1:61" ht="15.75" customHeight="1">
      <c r="A39" s="65">
        <v>59</v>
      </c>
      <c r="B39" s="492" t="s">
        <v>114</v>
      </c>
      <c r="C39" s="492"/>
      <c r="D39" s="492"/>
      <c r="E39" s="493"/>
      <c r="F39" s="494">
        <v>0</v>
      </c>
      <c r="G39" s="495"/>
      <c r="H39" s="487"/>
      <c r="I39" s="365"/>
      <c r="J39" s="488"/>
      <c r="BG39" s="99"/>
      <c r="BH39" s="99"/>
      <c r="BI39" s="99"/>
    </row>
    <row r="40" spans="1:61" ht="15" customHeight="1">
      <c r="A40" s="65">
        <v>60</v>
      </c>
      <c r="B40" s="492" t="s">
        <v>58</v>
      </c>
      <c r="C40" s="492"/>
      <c r="D40" s="492"/>
      <c r="E40" s="493"/>
      <c r="F40" s="494">
        <f>+F38</f>
        <v>0</v>
      </c>
      <c r="G40" s="495"/>
      <c r="H40" s="487"/>
      <c r="I40" s="365"/>
      <c r="J40" s="488"/>
      <c r="BG40" s="99"/>
      <c r="BH40" s="99"/>
      <c r="BI40" s="99"/>
    </row>
    <row r="41" spans="1:61" ht="24" customHeight="1" thickBot="1">
      <c r="A41" s="66">
        <v>61</v>
      </c>
      <c r="B41" s="513" t="s">
        <v>489</v>
      </c>
      <c r="C41" s="513"/>
      <c r="D41" s="513"/>
      <c r="E41" s="514"/>
      <c r="F41" s="511">
        <f>IF(DAP2!E16&lt;0,-DAP2!E16,0)</f>
        <v>0</v>
      </c>
      <c r="G41" s="515"/>
      <c r="H41" s="489"/>
      <c r="I41" s="490"/>
      <c r="J41" s="491"/>
      <c r="BG41" s="99"/>
      <c r="BH41" s="99"/>
      <c r="BI41" s="99"/>
    </row>
    <row r="42" spans="1:10" ht="15" customHeight="1" thickBot="1">
      <c r="A42" s="496" t="s">
        <v>339</v>
      </c>
      <c r="B42" s="497"/>
      <c r="C42" s="497"/>
      <c r="D42" s="497"/>
      <c r="E42" s="497"/>
      <c r="F42" s="497"/>
      <c r="G42" s="498"/>
      <c r="H42" s="498"/>
      <c r="I42" s="498"/>
      <c r="J42" s="498"/>
    </row>
    <row r="43" spans="1:10" ht="15.75" customHeight="1">
      <c r="A43" s="152">
        <v>62</v>
      </c>
      <c r="B43" s="499" t="s">
        <v>174</v>
      </c>
      <c r="C43" s="499"/>
      <c r="D43" s="499"/>
      <c r="E43" s="500"/>
      <c r="F43" s="501">
        <v>0</v>
      </c>
      <c r="G43" s="502"/>
      <c r="H43" s="503"/>
      <c r="I43" s="504"/>
      <c r="J43" s="505"/>
    </row>
    <row r="44" spans="1:10" ht="15.75" customHeight="1" thickBot="1">
      <c r="A44" s="65">
        <v>63</v>
      </c>
      <c r="B44" s="492" t="s">
        <v>433</v>
      </c>
      <c r="C44" s="492"/>
      <c r="D44" s="492"/>
      <c r="E44" s="493"/>
      <c r="F44" s="494">
        <v>0</v>
      </c>
      <c r="G44" s="495"/>
      <c r="H44" s="487"/>
      <c r="I44" s="365"/>
      <c r="J44" s="488"/>
    </row>
    <row r="45" spans="1:10" ht="12" customHeight="1">
      <c r="A45" s="526">
        <v>2</v>
      </c>
      <c r="B45" s="526"/>
      <c r="C45" s="526"/>
      <c r="D45" s="526"/>
      <c r="E45" s="526"/>
      <c r="F45" s="526"/>
      <c r="G45" s="526"/>
      <c r="H45" s="526"/>
      <c r="I45" s="526"/>
      <c r="J45" s="526"/>
    </row>
    <row r="46" spans="1:10" ht="12.75">
      <c r="A46" s="99"/>
      <c r="B46" s="99"/>
      <c r="C46" s="99"/>
      <c r="D46" s="99"/>
      <c r="E46" s="99"/>
      <c r="F46" s="99"/>
      <c r="G46" s="99"/>
      <c r="H46" s="99"/>
      <c r="I46" s="99"/>
      <c r="J46" s="99"/>
    </row>
    <row r="47" spans="1:10" ht="12.75">
      <c r="A47" s="99"/>
      <c r="B47" s="99"/>
      <c r="C47" s="99"/>
      <c r="D47" s="99"/>
      <c r="E47" s="99"/>
      <c r="F47" s="99"/>
      <c r="G47" s="99"/>
      <c r="H47" s="99"/>
      <c r="I47" s="99"/>
      <c r="J47" s="99"/>
    </row>
    <row r="48" spans="1:10" ht="12.75">
      <c r="A48" s="99"/>
      <c r="B48" s="99"/>
      <c r="C48" s="99"/>
      <c r="D48" s="99"/>
      <c r="E48" s="99"/>
      <c r="F48" s="99"/>
      <c r="G48" s="99"/>
      <c r="H48" s="99"/>
      <c r="I48" s="99"/>
      <c r="J48" s="99"/>
    </row>
    <row r="49" spans="1:10" ht="12.75">
      <c r="A49" s="99"/>
      <c r="B49" s="99"/>
      <c r="C49" s="99"/>
      <c r="D49" s="99"/>
      <c r="E49" s="99"/>
      <c r="F49" s="99"/>
      <c r="G49" s="99"/>
      <c r="H49" s="99"/>
      <c r="I49" s="99"/>
      <c r="J49" s="99"/>
    </row>
    <row r="50" spans="1:10" ht="12.75">
      <c r="A50" s="99"/>
      <c r="B50" s="99"/>
      <c r="C50" s="99"/>
      <c r="D50" s="99"/>
      <c r="E50" s="99"/>
      <c r="F50" s="99"/>
      <c r="G50" s="99"/>
      <c r="H50" s="99"/>
      <c r="I50" s="99"/>
      <c r="J50" s="99"/>
    </row>
    <row r="51" spans="1:10" ht="12.75">
      <c r="A51" s="99"/>
      <c r="B51" s="99"/>
      <c r="C51" s="99"/>
      <c r="D51" s="99"/>
      <c r="E51" s="99"/>
      <c r="F51" s="99"/>
      <c r="G51" s="99"/>
      <c r="H51" s="99"/>
      <c r="I51" s="99"/>
      <c r="J51" s="99"/>
    </row>
    <row r="52" spans="1:10" ht="12.75">
      <c r="A52" s="99"/>
      <c r="B52" s="99"/>
      <c r="C52" s="99"/>
      <c r="D52" s="99"/>
      <c r="E52" s="99"/>
      <c r="F52" s="99"/>
      <c r="G52" s="99"/>
      <c r="H52" s="99"/>
      <c r="I52" s="99"/>
      <c r="J52" s="99"/>
    </row>
    <row r="53" spans="1:10" ht="12.75">
      <c r="A53" s="99"/>
      <c r="B53" s="99"/>
      <c r="C53" s="99"/>
      <c r="D53" s="99"/>
      <c r="E53" s="99"/>
      <c r="F53" s="99"/>
      <c r="G53" s="99"/>
      <c r="H53" s="99"/>
      <c r="I53" s="99"/>
      <c r="J53" s="99"/>
    </row>
    <row r="54" spans="1:10" ht="12.75">
      <c r="A54" s="99"/>
      <c r="B54" s="99"/>
      <c r="C54" s="99"/>
      <c r="D54" s="99"/>
      <c r="E54" s="99"/>
      <c r="F54" s="99"/>
      <c r="G54" s="99"/>
      <c r="H54" s="99"/>
      <c r="I54" s="99"/>
      <c r="J54" s="99"/>
    </row>
    <row r="55" spans="1:10" ht="12.75">
      <c r="A55" s="99"/>
      <c r="B55" s="99"/>
      <c r="C55" s="99"/>
      <c r="D55" s="99"/>
      <c r="E55" s="99"/>
      <c r="F55" s="99"/>
      <c r="G55" s="99"/>
      <c r="H55" s="99"/>
      <c r="I55" s="99"/>
      <c r="J55" s="99"/>
    </row>
    <row r="56" spans="1:10" ht="12.75">
      <c r="A56" s="99"/>
      <c r="B56" s="99"/>
      <c r="C56" s="99"/>
      <c r="D56" s="99"/>
      <c r="E56" s="99"/>
      <c r="F56" s="99"/>
      <c r="G56" s="99"/>
      <c r="H56" s="99"/>
      <c r="I56" s="99"/>
      <c r="J56" s="99"/>
    </row>
    <row r="57" spans="1:10" ht="12.75">
      <c r="A57" s="99"/>
      <c r="B57" s="99"/>
      <c r="C57" s="99"/>
      <c r="D57" s="99"/>
      <c r="E57" s="99"/>
      <c r="F57" s="99"/>
      <c r="G57" s="99"/>
      <c r="H57" s="99"/>
      <c r="I57" s="99"/>
      <c r="J57" s="99"/>
    </row>
    <row r="58" spans="1:10" ht="12.75">
      <c r="A58" s="99"/>
      <c r="B58" s="99"/>
      <c r="C58" s="99"/>
      <c r="D58" s="99"/>
      <c r="E58" s="99"/>
      <c r="F58" s="99"/>
      <c r="G58" s="99"/>
      <c r="H58" s="99"/>
      <c r="I58" s="99"/>
      <c r="J58" s="99"/>
    </row>
    <row r="59" spans="1:10" ht="12.75">
      <c r="A59" s="99"/>
      <c r="B59" s="99"/>
      <c r="C59" s="99"/>
      <c r="D59" s="99"/>
      <c r="E59" s="99"/>
      <c r="F59" s="99"/>
      <c r="G59" s="99"/>
      <c r="H59" s="99"/>
      <c r="I59" s="99"/>
      <c r="J59" s="99"/>
    </row>
    <row r="60" spans="1:10" ht="12.75">
      <c r="A60" s="99"/>
      <c r="B60" s="99"/>
      <c r="C60" s="99"/>
      <c r="D60" s="99"/>
      <c r="E60" s="99"/>
      <c r="F60" s="99"/>
      <c r="G60" s="99"/>
      <c r="H60" s="99"/>
      <c r="I60" s="99"/>
      <c r="J60" s="99"/>
    </row>
    <row r="61" spans="1:10" ht="12.75">
      <c r="A61" s="99"/>
      <c r="B61" s="99"/>
      <c r="C61" s="99"/>
      <c r="D61" s="99"/>
      <c r="E61" s="99"/>
      <c r="F61" s="99"/>
      <c r="G61" s="99"/>
      <c r="H61" s="99"/>
      <c r="I61" s="99"/>
      <c r="J61" s="99"/>
    </row>
    <row r="62" spans="1:10" ht="12.75">
      <c r="A62" s="99"/>
      <c r="B62" s="99"/>
      <c r="C62" s="99"/>
      <c r="D62" s="99"/>
      <c r="E62" s="99"/>
      <c r="F62" s="99"/>
      <c r="G62" s="99"/>
      <c r="H62" s="99"/>
      <c r="I62" s="99"/>
      <c r="J62" s="99"/>
    </row>
    <row r="63" spans="1:10" ht="12.75">
      <c r="A63" s="99"/>
      <c r="B63" s="99"/>
      <c r="C63" s="99"/>
      <c r="D63" s="99"/>
      <c r="E63" s="99"/>
      <c r="F63" s="99"/>
      <c r="G63" s="99"/>
      <c r="H63" s="99"/>
      <c r="I63" s="99"/>
      <c r="J63" s="99"/>
    </row>
    <row r="64" spans="1:10" ht="12.75">
      <c r="A64" s="99"/>
      <c r="B64" s="99"/>
      <c r="C64" s="99"/>
      <c r="D64" s="99"/>
      <c r="E64" s="99"/>
      <c r="F64" s="99"/>
      <c r="G64" s="99"/>
      <c r="H64" s="99"/>
      <c r="I64" s="99"/>
      <c r="J64" s="99"/>
    </row>
    <row r="65" spans="1:10" ht="12.75">
      <c r="A65" s="99"/>
      <c r="B65" s="99"/>
      <c r="C65" s="99"/>
      <c r="D65" s="99"/>
      <c r="E65" s="99"/>
      <c r="F65" s="99"/>
      <c r="G65" s="99"/>
      <c r="H65" s="99"/>
      <c r="I65" s="99"/>
      <c r="J65" s="99"/>
    </row>
    <row r="66" spans="1:10" ht="12.75">
      <c r="A66" s="99"/>
      <c r="B66" s="99"/>
      <c r="C66" s="99"/>
      <c r="D66" s="99"/>
      <c r="E66" s="99"/>
      <c r="F66" s="99"/>
      <c r="G66" s="99"/>
      <c r="H66" s="99"/>
      <c r="I66" s="99"/>
      <c r="J66" s="99"/>
    </row>
    <row r="67" spans="1:10" ht="12.75">
      <c r="A67" s="99"/>
      <c r="B67" s="99"/>
      <c r="C67" s="99"/>
      <c r="D67" s="99"/>
      <c r="E67" s="99"/>
      <c r="F67" s="99"/>
      <c r="G67" s="99"/>
      <c r="H67" s="99"/>
      <c r="I67" s="99"/>
      <c r="J67" s="99"/>
    </row>
    <row r="68" spans="1:10" ht="12.75">
      <c r="A68" s="99"/>
      <c r="B68" s="99"/>
      <c r="C68" s="99"/>
      <c r="D68" s="99"/>
      <c r="E68" s="99"/>
      <c r="F68" s="99"/>
      <c r="G68" s="99"/>
      <c r="H68" s="99"/>
      <c r="I68" s="99"/>
      <c r="J68" s="99"/>
    </row>
    <row r="69" spans="1:10" ht="12.75">
      <c r="A69" s="99"/>
      <c r="B69" s="99"/>
      <c r="C69" s="99"/>
      <c r="D69" s="99"/>
      <c r="E69" s="99"/>
      <c r="F69" s="99"/>
      <c r="G69" s="99"/>
      <c r="H69" s="99"/>
      <c r="I69" s="99"/>
      <c r="J69" s="99"/>
    </row>
    <row r="70" spans="1:10" ht="12.75">
      <c r="A70" s="99"/>
      <c r="B70" s="99"/>
      <c r="C70" s="99"/>
      <c r="D70" s="99"/>
      <c r="E70" s="99"/>
      <c r="F70" s="99"/>
      <c r="G70" s="99"/>
      <c r="H70" s="99"/>
      <c r="I70" s="99"/>
      <c r="J70" s="99"/>
    </row>
    <row r="71" spans="1:10" ht="12.75">
      <c r="A71" s="99"/>
      <c r="B71" s="99"/>
      <c r="C71" s="99"/>
      <c r="D71" s="99"/>
      <c r="E71" s="99"/>
      <c r="F71" s="99"/>
      <c r="G71" s="99"/>
      <c r="H71" s="99"/>
      <c r="I71" s="99"/>
      <c r="J71" s="99"/>
    </row>
    <row r="72" spans="1:10" ht="12.75">
      <c r="A72" s="99"/>
      <c r="B72" s="99"/>
      <c r="C72" s="99"/>
      <c r="D72" s="99"/>
      <c r="E72" s="99"/>
      <c r="F72" s="99"/>
      <c r="G72" s="99"/>
      <c r="H72" s="99"/>
      <c r="I72" s="99"/>
      <c r="J72" s="99"/>
    </row>
    <row r="73" spans="1:10" ht="12.75">
      <c r="A73" s="99"/>
      <c r="B73" s="99"/>
      <c r="C73" s="99"/>
      <c r="D73" s="99"/>
      <c r="E73" s="99"/>
      <c r="F73" s="99"/>
      <c r="G73" s="99"/>
      <c r="H73" s="99"/>
      <c r="I73" s="99"/>
      <c r="J73" s="99"/>
    </row>
    <row r="74" spans="1:10" ht="12.75">
      <c r="A74" s="99"/>
      <c r="B74" s="99"/>
      <c r="C74" s="99"/>
      <c r="D74" s="99"/>
      <c r="E74" s="99"/>
      <c r="F74" s="99"/>
      <c r="G74" s="99"/>
      <c r="H74" s="99"/>
      <c r="I74" s="99"/>
      <c r="J74" s="99"/>
    </row>
    <row r="75" spans="1:10" ht="12.75">
      <c r="A75" s="99"/>
      <c r="B75" s="99"/>
      <c r="C75" s="99"/>
      <c r="D75" s="99"/>
      <c r="E75" s="99"/>
      <c r="F75" s="99"/>
      <c r="G75" s="99"/>
      <c r="H75" s="99"/>
      <c r="I75" s="99"/>
      <c r="J75" s="99"/>
    </row>
    <row r="76" spans="1:10" ht="12.75">
      <c r="A76" s="99"/>
      <c r="B76" s="99"/>
      <c r="C76" s="99"/>
      <c r="D76" s="99"/>
      <c r="E76" s="99"/>
      <c r="F76" s="99"/>
      <c r="G76" s="99"/>
      <c r="H76" s="99"/>
      <c r="I76" s="99"/>
      <c r="J76" s="99"/>
    </row>
    <row r="77" spans="1:10" ht="12.75">
      <c r="A77" s="99"/>
      <c r="B77" s="99"/>
      <c r="C77" s="99"/>
      <c r="D77" s="99"/>
      <c r="E77" s="99"/>
      <c r="F77" s="99"/>
      <c r="G77" s="99"/>
      <c r="H77" s="99"/>
      <c r="I77" s="99"/>
      <c r="J77" s="99"/>
    </row>
    <row r="78" spans="1:10" ht="12.75">
      <c r="A78" s="99"/>
      <c r="B78" s="99"/>
      <c r="C78" s="99"/>
      <c r="D78" s="99"/>
      <c r="E78" s="99"/>
      <c r="F78" s="99"/>
      <c r="G78" s="99"/>
      <c r="H78" s="99"/>
      <c r="I78" s="99"/>
      <c r="J78" s="99"/>
    </row>
    <row r="79" spans="1:10" ht="12.75">
      <c r="A79" s="99"/>
      <c r="B79" s="99"/>
      <c r="C79" s="99"/>
      <c r="D79" s="99"/>
      <c r="E79" s="99"/>
      <c r="F79" s="99"/>
      <c r="G79" s="99"/>
      <c r="H79" s="99"/>
      <c r="I79" s="99"/>
      <c r="J79" s="99"/>
    </row>
    <row r="80" spans="1:10" ht="12.75">
      <c r="A80" s="99"/>
      <c r="B80" s="99"/>
      <c r="C80" s="99"/>
      <c r="D80" s="99"/>
      <c r="E80" s="99"/>
      <c r="F80" s="99"/>
      <c r="G80" s="99"/>
      <c r="H80" s="99"/>
      <c r="I80" s="99"/>
      <c r="J80" s="99"/>
    </row>
    <row r="81" s="99" customFormat="1" ht="12.75"/>
    <row r="82" s="99" customFormat="1" ht="12.75"/>
    <row r="83" s="99" customFormat="1" ht="12.75"/>
    <row r="84" s="99" customFormat="1" ht="12.75"/>
    <row r="85" s="99" customFormat="1" ht="12.75"/>
    <row r="86" s="99" customFormat="1" ht="12.75"/>
    <row r="87" s="99" customFormat="1" ht="12.75"/>
    <row r="88" s="99" customFormat="1" ht="12.75"/>
    <row r="89" s="99" customFormat="1" ht="12.75"/>
    <row r="90" s="99" customFormat="1" ht="12.75"/>
    <row r="91" s="99" customFormat="1" ht="12.75"/>
    <row r="92" s="99" customFormat="1" ht="12.75"/>
    <row r="93" s="99" customFormat="1" ht="12.75"/>
    <row r="94" s="99" customFormat="1" ht="12.75"/>
    <row r="95" s="99" customFormat="1" ht="12.75"/>
    <row r="96" s="99" customFormat="1" ht="12.75"/>
    <row r="97" s="99" customFormat="1" ht="12.75"/>
    <row r="98" s="99" customFormat="1" ht="12.75"/>
    <row r="99" s="99" customFormat="1" ht="12.75"/>
    <row r="100" s="99" customFormat="1" ht="12.75"/>
    <row r="101" s="99" customFormat="1" ht="12.75"/>
    <row r="102" s="99" customFormat="1" ht="12.75"/>
    <row r="103" s="99" customFormat="1" ht="12.75"/>
    <row r="104" s="99" customFormat="1" ht="12.75"/>
    <row r="105" s="99" customFormat="1" ht="12.75"/>
    <row r="106" s="99" customFormat="1" ht="12.75"/>
    <row r="107" s="99" customFormat="1" ht="12.75"/>
    <row r="108" s="99" customFormat="1" ht="12.75"/>
    <row r="109" s="99" customFormat="1" ht="12.75"/>
    <row r="110" s="99" customFormat="1" ht="12.75"/>
    <row r="111" s="99" customFormat="1" ht="12.75"/>
    <row r="112" s="99" customFormat="1" ht="12.75"/>
    <row r="113" s="99" customFormat="1" ht="12.75"/>
    <row r="114" s="99" customFormat="1" ht="12.75"/>
    <row r="115" s="99" customFormat="1" ht="12.75"/>
    <row r="116" s="99" customFormat="1" ht="12.75"/>
    <row r="117" s="99" customFormat="1" ht="12.75"/>
    <row r="118" s="99" customFormat="1" ht="12.75"/>
    <row r="119" s="99" customFormat="1" ht="12.75"/>
    <row r="120" s="99" customFormat="1" ht="12.75"/>
    <row r="121" s="99" customFormat="1" ht="12.75"/>
    <row r="122" s="99" customFormat="1" ht="12.75"/>
    <row r="123" s="99" customFormat="1" ht="12.75"/>
    <row r="124" s="99" customFormat="1" ht="12.75"/>
    <row r="125" s="99" customFormat="1" ht="12.75"/>
    <row r="126" s="99" customFormat="1" ht="12.75"/>
    <row r="127" s="99" customFormat="1" ht="12.75"/>
    <row r="128" s="99" customFormat="1" ht="12.75"/>
    <row r="129" s="99" customFormat="1" ht="12.75"/>
    <row r="130" s="99" customFormat="1" ht="12.75"/>
    <row r="131" s="99" customFormat="1" ht="12.75"/>
    <row r="132" s="99" customFormat="1" ht="12.75"/>
    <row r="133" s="99" customFormat="1" ht="12.75"/>
    <row r="134" s="99" customFormat="1" ht="12.75"/>
    <row r="135" s="99" customFormat="1" ht="12.75"/>
    <row r="136" s="99" customFormat="1" ht="12.75"/>
    <row r="137" s="99" customFormat="1" ht="12.75"/>
    <row r="138" s="99" customFormat="1" ht="12.75"/>
    <row r="139" s="99" customFormat="1" ht="12.75"/>
    <row r="140" s="99" customFormat="1" ht="12.75"/>
    <row r="141" s="99" customFormat="1" ht="12.75"/>
    <row r="142" s="99" customFormat="1" ht="12.75"/>
    <row r="143" s="99" customFormat="1" ht="12.75"/>
    <row r="144" s="99" customFormat="1" ht="12.75"/>
    <row r="145" s="99" customFormat="1" ht="12.75"/>
    <row r="146" s="99" customFormat="1" ht="12.75"/>
    <row r="147" s="99" customFormat="1" ht="12.75"/>
    <row r="148" s="99" customFormat="1" ht="12.75"/>
    <row r="149" s="99" customFormat="1" ht="12.75"/>
    <row r="150" s="99" customFormat="1" ht="12.75"/>
    <row r="151" s="99" customFormat="1" ht="12.75"/>
    <row r="152" s="99" customFormat="1" ht="12.75"/>
    <row r="153" s="99" customFormat="1" ht="12.75"/>
  </sheetData>
  <sheetProtection password="EF65" sheet="1" objects="1" scenarios="1"/>
  <mergeCells count="117">
    <mergeCell ref="I24:J24"/>
    <mergeCell ref="I26:J26"/>
    <mergeCell ref="I27:J27"/>
    <mergeCell ref="I28:J28"/>
    <mergeCell ref="B29:D29"/>
    <mergeCell ref="B30:D30"/>
    <mergeCell ref="C31:D31"/>
    <mergeCell ref="I25:J25"/>
    <mergeCell ref="I29:J29"/>
    <mergeCell ref="I30:J30"/>
    <mergeCell ref="I31:J31"/>
    <mergeCell ref="F30:G30"/>
    <mergeCell ref="B24:D24"/>
    <mergeCell ref="B26:D26"/>
    <mergeCell ref="B27:D27"/>
    <mergeCell ref="B28:D28"/>
    <mergeCell ref="A1:J1"/>
    <mergeCell ref="B15:D15"/>
    <mergeCell ref="B16:D16"/>
    <mergeCell ref="F23:G23"/>
    <mergeCell ref="I23:J23"/>
    <mergeCell ref="H21:J21"/>
    <mergeCell ref="B21:D21"/>
    <mergeCell ref="H13:J13"/>
    <mergeCell ref="H14:J14"/>
    <mergeCell ref="B20:D20"/>
    <mergeCell ref="E18:G18"/>
    <mergeCell ref="H18:J18"/>
    <mergeCell ref="E15:G15"/>
    <mergeCell ref="H15:J15"/>
    <mergeCell ref="H16:J16"/>
    <mergeCell ref="E10:G10"/>
    <mergeCell ref="E12:G12"/>
    <mergeCell ref="E13:G13"/>
    <mergeCell ref="E16:G16"/>
    <mergeCell ref="B18:D18"/>
    <mergeCell ref="A2:J2"/>
    <mergeCell ref="E14:G14"/>
    <mergeCell ref="B14:D14"/>
    <mergeCell ref="E5:G5"/>
    <mergeCell ref="H5:J5"/>
    <mergeCell ref="B6:D6"/>
    <mergeCell ref="B4:D4"/>
    <mergeCell ref="E4:G4"/>
    <mergeCell ref="H4:J4"/>
    <mergeCell ref="F24:G24"/>
    <mergeCell ref="E20:G20"/>
    <mergeCell ref="E21:G21"/>
    <mergeCell ref="H10:J10"/>
    <mergeCell ref="H19:J19"/>
    <mergeCell ref="E19:G19"/>
    <mergeCell ref="A22:J22"/>
    <mergeCell ref="B10:D10"/>
    <mergeCell ref="B12:D12"/>
    <mergeCell ref="B13:D13"/>
    <mergeCell ref="B19:D19"/>
    <mergeCell ref="H20:J20"/>
    <mergeCell ref="H12:J12"/>
    <mergeCell ref="A3:D3"/>
    <mergeCell ref="E3:G3"/>
    <mergeCell ref="H3:J3"/>
    <mergeCell ref="B7:D7"/>
    <mergeCell ref="E7:G7"/>
    <mergeCell ref="H7:J7"/>
    <mergeCell ref="B5:D5"/>
    <mergeCell ref="E8:G8"/>
    <mergeCell ref="H8:J8"/>
    <mergeCell ref="B8:D8"/>
    <mergeCell ref="E6:G6"/>
    <mergeCell ref="H6:J6"/>
    <mergeCell ref="A9:J9"/>
    <mergeCell ref="A45:J45"/>
    <mergeCell ref="A23:D23"/>
    <mergeCell ref="B25:D25"/>
    <mergeCell ref="F25:G25"/>
    <mergeCell ref="F26:G26"/>
    <mergeCell ref="F27:G27"/>
    <mergeCell ref="F31:G31"/>
    <mergeCell ref="F28:G28"/>
    <mergeCell ref="F29:G29"/>
    <mergeCell ref="A32:J32"/>
    <mergeCell ref="B33:E33"/>
    <mergeCell ref="B34:E34"/>
    <mergeCell ref="B35:E35"/>
    <mergeCell ref="F33:G33"/>
    <mergeCell ref="F34:G34"/>
    <mergeCell ref="F35:G35"/>
    <mergeCell ref="H33:J33"/>
    <mergeCell ref="H34:J34"/>
    <mergeCell ref="H35:J35"/>
    <mergeCell ref="B41:E41"/>
    <mergeCell ref="F38:G38"/>
    <mergeCell ref="F39:G39"/>
    <mergeCell ref="F40:G40"/>
    <mergeCell ref="F41:G41"/>
    <mergeCell ref="H36:J36"/>
    <mergeCell ref="A37:J37"/>
    <mergeCell ref="B38:E38"/>
    <mergeCell ref="B39:E39"/>
    <mergeCell ref="B36:E36"/>
    <mergeCell ref="F36:G36"/>
    <mergeCell ref="H38:J38"/>
    <mergeCell ref="H39:J39"/>
    <mergeCell ref="H40:J40"/>
    <mergeCell ref="H41:J41"/>
    <mergeCell ref="B44:E44"/>
    <mergeCell ref="F44:G44"/>
    <mergeCell ref="H44:J44"/>
    <mergeCell ref="A42:J42"/>
    <mergeCell ref="B43:E43"/>
    <mergeCell ref="F43:G43"/>
    <mergeCell ref="H43:J43"/>
    <mergeCell ref="B40:E40"/>
    <mergeCell ref="B11:D11"/>
    <mergeCell ref="E11:G11"/>
    <mergeCell ref="B17:D17"/>
    <mergeCell ref="E17:G17"/>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7"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S80"/>
  <sheetViews>
    <sheetView workbookViewId="0" topLeftCell="A1">
      <selection activeCell="D28" sqref="D28:F28"/>
    </sheetView>
  </sheetViews>
  <sheetFormatPr defaultColWidth="9.140625" defaultRowHeight="12.75"/>
  <cols>
    <col min="1" max="1" width="4.421875" style="0" bestFit="1" customWidth="1"/>
    <col min="2" max="2" width="10.00390625" style="0" customWidth="1"/>
    <col min="3" max="3" width="36.140625" style="0" customWidth="1"/>
    <col min="4" max="9" width="8.7109375" style="0" customWidth="1"/>
    <col min="10" max="71" width="9.140625" style="99" customWidth="1"/>
  </cols>
  <sheetData>
    <row r="1" spans="1:71" ht="15" customHeight="1" thickBot="1">
      <c r="A1" s="637" t="s">
        <v>434</v>
      </c>
      <c r="B1" s="637"/>
      <c r="C1" s="360"/>
      <c r="D1" s="360"/>
      <c r="E1" s="360"/>
      <c r="F1" s="360"/>
      <c r="G1" s="360"/>
      <c r="H1" s="360"/>
      <c r="I1" s="360"/>
      <c r="BP1"/>
      <c r="BQ1"/>
      <c r="BR1"/>
      <c r="BS1"/>
    </row>
    <row r="2" spans="1:71" ht="24" customHeight="1" thickBot="1">
      <c r="A2" s="623" t="s">
        <v>428</v>
      </c>
      <c r="B2" s="624"/>
      <c r="C2" s="625"/>
      <c r="D2" s="626"/>
      <c r="E2" s="627"/>
      <c r="F2" s="203" t="s">
        <v>91</v>
      </c>
      <c r="G2" s="640"/>
      <c r="H2" s="641"/>
      <c r="I2" s="642"/>
      <c r="BP2"/>
      <c r="BQ2"/>
      <c r="BR2"/>
      <c r="BS2"/>
    </row>
    <row r="3" spans="1:71" ht="7.5" customHeight="1" thickBot="1">
      <c r="A3" s="622"/>
      <c r="B3" s="622"/>
      <c r="C3" s="362"/>
      <c r="D3" s="362"/>
      <c r="E3" s="362"/>
      <c r="F3" s="362"/>
      <c r="G3" s="362"/>
      <c r="H3" s="362"/>
      <c r="I3" s="362"/>
      <c r="BP3"/>
      <c r="BQ3"/>
      <c r="BR3"/>
      <c r="BS3"/>
    </row>
    <row r="4" spans="1:71" ht="24" customHeight="1">
      <c r="A4" s="527" t="s">
        <v>429</v>
      </c>
      <c r="B4" s="528"/>
      <c r="C4" s="529"/>
      <c r="D4" s="151" t="s">
        <v>199</v>
      </c>
      <c r="E4" s="572"/>
      <c r="F4" s="502"/>
      <c r="G4" s="151" t="s">
        <v>199</v>
      </c>
      <c r="H4" s="572"/>
      <c r="I4" s="573"/>
      <c r="BM4"/>
      <c r="BN4"/>
      <c r="BO4"/>
      <c r="BP4"/>
      <c r="BQ4"/>
      <c r="BR4"/>
      <c r="BS4"/>
    </row>
    <row r="5" spans="1:71" ht="18" customHeight="1">
      <c r="A5" s="65">
        <v>64</v>
      </c>
      <c r="B5" s="518" t="s">
        <v>430</v>
      </c>
      <c r="C5" s="519"/>
      <c r="D5" s="156"/>
      <c r="E5" s="494">
        <v>24840</v>
      </c>
      <c r="F5" s="580"/>
      <c r="G5" s="161"/>
      <c r="H5" s="487"/>
      <c r="I5" s="608"/>
      <c r="BM5"/>
      <c r="BN5"/>
      <c r="BO5"/>
      <c r="BP5"/>
      <c r="BQ5"/>
      <c r="BR5"/>
      <c r="BS5"/>
    </row>
    <row r="6" spans="1:71" ht="18" customHeight="1">
      <c r="A6" s="65" t="s">
        <v>341</v>
      </c>
      <c r="B6" s="518" t="s">
        <v>473</v>
      </c>
      <c r="C6" s="519"/>
      <c r="D6" s="120">
        <v>0</v>
      </c>
      <c r="E6" s="521">
        <f>+D6*2070</f>
        <v>0</v>
      </c>
      <c r="F6" s="495"/>
      <c r="G6" s="161"/>
      <c r="H6" s="487"/>
      <c r="I6" s="608"/>
      <c r="BM6"/>
      <c r="BN6"/>
      <c r="BO6"/>
      <c r="BP6"/>
      <c r="BQ6"/>
      <c r="BR6"/>
      <c r="BS6"/>
    </row>
    <row r="7" spans="1:71" ht="24" customHeight="1">
      <c r="A7" s="65" t="s">
        <v>342</v>
      </c>
      <c r="B7" s="492" t="s">
        <v>175</v>
      </c>
      <c r="C7" s="493"/>
      <c r="D7" s="120">
        <v>0</v>
      </c>
      <c r="E7" s="521">
        <f>+D7*4140</f>
        <v>0</v>
      </c>
      <c r="F7" s="495"/>
      <c r="G7" s="161"/>
      <c r="H7" s="487"/>
      <c r="I7" s="608"/>
      <c r="BM7"/>
      <c r="BN7"/>
      <c r="BO7"/>
      <c r="BP7"/>
      <c r="BQ7"/>
      <c r="BR7"/>
      <c r="BS7"/>
    </row>
    <row r="8" spans="1:71" ht="18" customHeight="1">
      <c r="A8" s="65">
        <v>66</v>
      </c>
      <c r="B8" s="492" t="s">
        <v>474</v>
      </c>
      <c r="C8" s="493"/>
      <c r="D8" s="120">
        <v>0</v>
      </c>
      <c r="E8" s="521">
        <f>+D8*210</f>
        <v>0</v>
      </c>
      <c r="F8" s="495"/>
      <c r="G8" s="161"/>
      <c r="H8" s="487"/>
      <c r="I8" s="608"/>
      <c r="BM8"/>
      <c r="BN8"/>
      <c r="BO8"/>
      <c r="BP8"/>
      <c r="BQ8"/>
      <c r="BR8"/>
      <c r="BS8"/>
    </row>
    <row r="9" spans="1:71" ht="18" customHeight="1">
      <c r="A9" s="65">
        <v>67</v>
      </c>
      <c r="B9" s="492" t="s">
        <v>475</v>
      </c>
      <c r="C9" s="493"/>
      <c r="D9" s="120">
        <v>0</v>
      </c>
      <c r="E9" s="521">
        <f>+D9*420</f>
        <v>0</v>
      </c>
      <c r="F9" s="495"/>
      <c r="G9" s="161"/>
      <c r="H9" s="487"/>
      <c r="I9" s="608"/>
      <c r="BM9"/>
      <c r="BN9"/>
      <c r="BO9"/>
      <c r="BP9"/>
      <c r="BQ9"/>
      <c r="BR9"/>
      <c r="BS9"/>
    </row>
    <row r="10" spans="1:71" ht="18" customHeight="1">
      <c r="A10" s="65">
        <v>68</v>
      </c>
      <c r="B10" s="492" t="s">
        <v>476</v>
      </c>
      <c r="C10" s="493"/>
      <c r="D10" s="120">
        <v>0</v>
      </c>
      <c r="E10" s="521">
        <f>+D10*1345</f>
        <v>0</v>
      </c>
      <c r="F10" s="495"/>
      <c r="G10" s="161"/>
      <c r="H10" s="487"/>
      <c r="I10" s="608"/>
      <c r="BM10"/>
      <c r="BN10"/>
      <c r="BO10"/>
      <c r="BP10"/>
      <c r="BQ10"/>
      <c r="BR10"/>
      <c r="BS10"/>
    </row>
    <row r="11" spans="1:71" ht="18" customHeight="1">
      <c r="A11" s="65">
        <v>69</v>
      </c>
      <c r="B11" s="492" t="s">
        <v>477</v>
      </c>
      <c r="C11" s="493"/>
      <c r="D11" s="120">
        <v>0</v>
      </c>
      <c r="E11" s="521">
        <f>+D11*335</f>
        <v>0</v>
      </c>
      <c r="F11" s="495"/>
      <c r="G11" s="161"/>
      <c r="H11" s="487"/>
      <c r="I11" s="608"/>
      <c r="BM11"/>
      <c r="BN11"/>
      <c r="BO11"/>
      <c r="BP11"/>
      <c r="BQ11"/>
      <c r="BR11"/>
      <c r="BS11"/>
    </row>
    <row r="12" spans="1:71" ht="24" customHeight="1">
      <c r="A12" s="65">
        <v>70</v>
      </c>
      <c r="B12" s="492" t="s">
        <v>117</v>
      </c>
      <c r="C12" s="493"/>
      <c r="D12" s="156"/>
      <c r="E12" s="521">
        <f>+SUM(E5:F11)+DAP2!F43+DAP2!F44</f>
        <v>24840</v>
      </c>
      <c r="F12" s="614"/>
      <c r="G12" s="161"/>
      <c r="H12" s="487"/>
      <c r="I12" s="608"/>
      <c r="BP12"/>
      <c r="BQ12"/>
      <c r="BR12"/>
      <c r="BS12"/>
    </row>
    <row r="13" spans="1:71" ht="24" customHeight="1" thickBot="1">
      <c r="A13" s="66">
        <v>71</v>
      </c>
      <c r="B13" s="513" t="s">
        <v>435</v>
      </c>
      <c r="C13" s="514"/>
      <c r="D13" s="157"/>
      <c r="E13" s="511">
        <f>+MAX(DAP2!F40-DAP3!E12,0)</f>
        <v>0</v>
      </c>
      <c r="F13" s="609"/>
      <c r="G13" s="163"/>
      <c r="H13" s="489"/>
      <c r="I13" s="610"/>
      <c r="BP13"/>
      <c r="BQ13"/>
      <c r="BR13"/>
      <c r="BS13"/>
    </row>
    <row r="14" spans="1:9" ht="15.75" customHeight="1" thickBot="1">
      <c r="A14" s="643" t="s">
        <v>343</v>
      </c>
      <c r="B14" s="643"/>
      <c r="C14" s="644"/>
      <c r="D14" s="644"/>
      <c r="E14" s="644"/>
      <c r="F14" s="644"/>
      <c r="G14" s="644"/>
      <c r="H14" s="644"/>
      <c r="I14" s="644"/>
    </row>
    <row r="15" spans="1:71" ht="21.75" customHeight="1">
      <c r="A15" s="630"/>
      <c r="B15" s="592" t="s">
        <v>436</v>
      </c>
      <c r="C15" s="593"/>
      <c r="D15" s="592" t="s">
        <v>91</v>
      </c>
      <c r="E15" s="592"/>
      <c r="F15" s="634" t="s">
        <v>199</v>
      </c>
      <c r="G15" s="635"/>
      <c r="H15" s="604" t="s">
        <v>176</v>
      </c>
      <c r="I15" s="605"/>
      <c r="BO15"/>
      <c r="BP15"/>
      <c r="BQ15"/>
      <c r="BR15"/>
      <c r="BS15"/>
    </row>
    <row r="16" spans="1:71" ht="12" customHeight="1">
      <c r="A16" s="631"/>
      <c r="B16" s="594">
        <v>1</v>
      </c>
      <c r="C16" s="595"/>
      <c r="D16" s="594">
        <v>2</v>
      </c>
      <c r="E16" s="594"/>
      <c r="F16" s="600">
        <v>3</v>
      </c>
      <c r="G16" s="595"/>
      <c r="H16" s="594">
        <v>4</v>
      </c>
      <c r="I16" s="606"/>
      <c r="BO16"/>
      <c r="BP16"/>
      <c r="BQ16"/>
      <c r="BR16"/>
      <c r="BS16"/>
    </row>
    <row r="17" spans="1:71" ht="18" customHeight="1">
      <c r="A17" s="168">
        <v>1</v>
      </c>
      <c r="B17" s="596" t="s">
        <v>82</v>
      </c>
      <c r="C17" s="597"/>
      <c r="D17" s="632"/>
      <c r="E17" s="633"/>
      <c r="F17" s="601"/>
      <c r="G17" s="601"/>
      <c r="H17" s="601"/>
      <c r="I17" s="607"/>
      <c r="BO17"/>
      <c r="BP17"/>
      <c r="BQ17"/>
      <c r="BR17"/>
      <c r="BS17"/>
    </row>
    <row r="18" spans="1:71" ht="18" customHeight="1">
      <c r="A18" s="168">
        <v>2</v>
      </c>
      <c r="B18" s="596" t="s">
        <v>82</v>
      </c>
      <c r="C18" s="597"/>
      <c r="D18" s="632"/>
      <c r="E18" s="632"/>
      <c r="F18" s="601"/>
      <c r="G18" s="601"/>
      <c r="H18" s="601"/>
      <c r="I18" s="607"/>
      <c r="BO18"/>
      <c r="BP18"/>
      <c r="BQ18"/>
      <c r="BR18"/>
      <c r="BS18"/>
    </row>
    <row r="19" spans="1:71" ht="18" customHeight="1">
      <c r="A19" s="168">
        <v>3</v>
      </c>
      <c r="B19" s="596" t="s">
        <v>82</v>
      </c>
      <c r="C19" s="597"/>
      <c r="D19" s="632"/>
      <c r="E19" s="632"/>
      <c r="F19" s="601"/>
      <c r="G19" s="601"/>
      <c r="H19" s="601"/>
      <c r="I19" s="607"/>
      <c r="BO19"/>
      <c r="BP19"/>
      <c r="BQ19"/>
      <c r="BR19"/>
      <c r="BS19"/>
    </row>
    <row r="20" spans="1:71" ht="18" customHeight="1">
      <c r="A20" s="168">
        <v>4</v>
      </c>
      <c r="B20" s="596" t="s">
        <v>82</v>
      </c>
      <c r="C20" s="597"/>
      <c r="D20" s="632"/>
      <c r="E20" s="632"/>
      <c r="F20" s="601"/>
      <c r="G20" s="601"/>
      <c r="H20" s="601"/>
      <c r="I20" s="607"/>
      <c r="BO20"/>
      <c r="BP20"/>
      <c r="BQ20"/>
      <c r="BR20"/>
      <c r="BS20"/>
    </row>
    <row r="21" spans="1:71" ht="15.75" customHeight="1" thickBot="1">
      <c r="A21" s="169"/>
      <c r="B21" s="598" t="s">
        <v>490</v>
      </c>
      <c r="C21" s="599"/>
      <c r="D21" s="636"/>
      <c r="E21" s="636"/>
      <c r="F21" s="602">
        <f>+SUM(F17:F20)</f>
        <v>0</v>
      </c>
      <c r="G21" s="603"/>
      <c r="H21" s="602">
        <f>+SUM(H17:H20)</f>
        <v>0</v>
      </c>
      <c r="I21" s="648"/>
      <c r="BS21"/>
    </row>
    <row r="22" spans="1:9" ht="6" customHeight="1" thickBot="1">
      <c r="A22" s="618"/>
      <c r="B22" s="618"/>
      <c r="C22" s="619"/>
      <c r="D22" s="619"/>
      <c r="E22" s="619"/>
      <c r="F22" s="619"/>
      <c r="G22" s="619"/>
      <c r="H22" s="619"/>
      <c r="I22" s="619"/>
    </row>
    <row r="23" spans="1:9" ht="18" customHeight="1">
      <c r="A23" s="150">
        <v>72</v>
      </c>
      <c r="B23" s="559" t="s">
        <v>491</v>
      </c>
      <c r="C23" s="584"/>
      <c r="D23" s="581">
        <f>+F21*890+H21*890</f>
        <v>0</v>
      </c>
      <c r="E23" s="582"/>
      <c r="F23" s="583"/>
      <c r="G23" s="547"/>
      <c r="H23" s="620"/>
      <c r="I23" s="621"/>
    </row>
    <row r="24" spans="1:9" ht="24" customHeight="1">
      <c r="A24" s="22">
        <v>73</v>
      </c>
      <c r="B24" s="481" t="s">
        <v>437</v>
      </c>
      <c r="C24" s="587"/>
      <c r="D24" s="484">
        <f>+MIN(D23,E13)</f>
        <v>0</v>
      </c>
      <c r="E24" s="579"/>
      <c r="F24" s="580"/>
      <c r="G24" s="615"/>
      <c r="H24" s="616"/>
      <c r="I24" s="617"/>
    </row>
    <row r="25" spans="1:9" ht="18" customHeight="1" thickBot="1">
      <c r="A25" s="23">
        <v>74</v>
      </c>
      <c r="B25" s="588" t="s">
        <v>344</v>
      </c>
      <c r="C25" s="589"/>
      <c r="D25" s="532">
        <f>+E13-D24</f>
        <v>0</v>
      </c>
      <c r="E25" s="590"/>
      <c r="F25" s="591"/>
      <c r="G25" s="645"/>
      <c r="H25" s="646"/>
      <c r="I25" s="647"/>
    </row>
    <row r="26" spans="1:9" ht="6" customHeight="1" thickBot="1">
      <c r="A26" s="618"/>
      <c r="B26" s="618"/>
      <c r="C26" s="619"/>
      <c r="D26" s="619"/>
      <c r="E26" s="619"/>
      <c r="F26" s="619"/>
      <c r="G26" s="619"/>
      <c r="H26" s="619"/>
      <c r="I26" s="619"/>
    </row>
    <row r="27" spans="1:9" ht="18" customHeight="1">
      <c r="A27" s="150">
        <v>75</v>
      </c>
      <c r="B27" s="559" t="s">
        <v>345</v>
      </c>
      <c r="C27" s="584"/>
      <c r="D27" s="581">
        <f>IF(+D23-D24&lt;99,0,MIN(52200,+D23-D24))</f>
        <v>0</v>
      </c>
      <c r="E27" s="582"/>
      <c r="F27" s="583"/>
      <c r="G27" s="547"/>
      <c r="H27" s="620"/>
      <c r="I27" s="621"/>
    </row>
    <row r="28" spans="1:9" ht="24" customHeight="1">
      <c r="A28" s="22">
        <v>76</v>
      </c>
      <c r="B28" s="481" t="s">
        <v>177</v>
      </c>
      <c r="C28" s="587"/>
      <c r="D28" s="484">
        <v>0</v>
      </c>
      <c r="E28" s="579"/>
      <c r="F28" s="580"/>
      <c r="G28" s="615"/>
      <c r="H28" s="616"/>
      <c r="I28" s="617"/>
    </row>
    <row r="29" spans="1:9" ht="18" customHeight="1" thickBot="1">
      <c r="A29" s="23">
        <v>77</v>
      </c>
      <c r="B29" s="588" t="s">
        <v>346</v>
      </c>
      <c r="C29" s="589"/>
      <c r="D29" s="532">
        <f>+D27-D28</f>
        <v>0</v>
      </c>
      <c r="E29" s="590"/>
      <c r="F29" s="591"/>
      <c r="G29" s="645"/>
      <c r="H29" s="646"/>
      <c r="I29" s="647"/>
    </row>
    <row r="30" spans="1:9" ht="15.75" customHeight="1" thickBot="1">
      <c r="A30" s="638" t="s">
        <v>347</v>
      </c>
      <c r="B30" s="638"/>
      <c r="C30" s="639"/>
      <c r="D30" s="639"/>
      <c r="E30" s="639"/>
      <c r="F30" s="639"/>
      <c r="G30" s="639"/>
      <c r="H30" s="639"/>
      <c r="I30" s="639"/>
    </row>
    <row r="31" spans="1:9" ht="18" customHeight="1">
      <c r="A31" s="22">
        <v>78</v>
      </c>
      <c r="B31" s="628" t="s">
        <v>478</v>
      </c>
      <c r="C31" s="629"/>
      <c r="D31" s="581">
        <v>0</v>
      </c>
      <c r="E31" s="582"/>
      <c r="F31" s="583"/>
      <c r="G31" s="615"/>
      <c r="H31" s="616"/>
      <c r="I31" s="617"/>
    </row>
    <row r="32" spans="1:9" ht="24" customHeight="1">
      <c r="A32" s="22">
        <v>79</v>
      </c>
      <c r="B32" s="612" t="s">
        <v>479</v>
      </c>
      <c r="C32" s="613"/>
      <c r="D32" s="484">
        <v>0</v>
      </c>
      <c r="E32" s="579"/>
      <c r="F32" s="580"/>
      <c r="G32" s="615"/>
      <c r="H32" s="616"/>
      <c r="I32" s="617"/>
    </row>
    <row r="33" spans="1:9" ht="24" customHeight="1">
      <c r="A33" s="22">
        <v>80</v>
      </c>
      <c r="B33" s="612" t="s">
        <v>178</v>
      </c>
      <c r="C33" s="613"/>
      <c r="D33" s="484">
        <f>+D32-D31</f>
        <v>0</v>
      </c>
      <c r="E33" s="579"/>
      <c r="F33" s="580"/>
      <c r="G33" s="615"/>
      <c r="H33" s="616"/>
      <c r="I33" s="617"/>
    </row>
    <row r="34" spans="1:9" ht="24" customHeight="1">
      <c r="A34" s="22">
        <v>81</v>
      </c>
      <c r="B34" s="612" t="s">
        <v>200</v>
      </c>
      <c r="C34" s="613"/>
      <c r="D34" s="484">
        <v>0</v>
      </c>
      <c r="E34" s="579"/>
      <c r="F34" s="580"/>
      <c r="G34" s="615"/>
      <c r="H34" s="616"/>
      <c r="I34" s="617"/>
    </row>
    <row r="35" spans="1:9" ht="24" customHeight="1">
      <c r="A35" s="22">
        <v>82</v>
      </c>
      <c r="B35" s="612" t="s">
        <v>349</v>
      </c>
      <c r="C35" s="613"/>
      <c r="D35" s="484">
        <v>0</v>
      </c>
      <c r="E35" s="579"/>
      <c r="F35" s="580"/>
      <c r="G35" s="615"/>
      <c r="H35" s="616"/>
      <c r="I35" s="617"/>
    </row>
    <row r="36" spans="1:9" ht="24" customHeight="1" thickBot="1">
      <c r="A36" s="23">
        <v>83</v>
      </c>
      <c r="B36" s="585" t="s">
        <v>179</v>
      </c>
      <c r="C36" s="586"/>
      <c r="D36" s="532">
        <f>+D35-D34</f>
        <v>0</v>
      </c>
      <c r="E36" s="590"/>
      <c r="F36" s="591"/>
      <c r="G36" s="645"/>
      <c r="H36" s="646"/>
      <c r="I36" s="647"/>
    </row>
    <row r="37" spans="1:9" ht="15.75" customHeight="1" thickBot="1">
      <c r="A37" s="638" t="s">
        <v>348</v>
      </c>
      <c r="B37" s="638"/>
      <c r="C37" s="639"/>
      <c r="D37" s="639"/>
      <c r="E37" s="639"/>
      <c r="F37" s="639"/>
      <c r="G37" s="639"/>
      <c r="H37" s="639"/>
      <c r="I37" s="639"/>
    </row>
    <row r="38" spans="1:9" ht="24" customHeight="1">
      <c r="A38" s="148">
        <v>84</v>
      </c>
      <c r="B38" s="559" t="s">
        <v>180</v>
      </c>
      <c r="C38" s="584"/>
      <c r="D38" s="581">
        <v>0</v>
      </c>
      <c r="E38" s="582"/>
      <c r="F38" s="583"/>
      <c r="G38" s="649"/>
      <c r="H38" s="650"/>
      <c r="I38" s="651"/>
    </row>
    <row r="39" spans="1:9" ht="18" customHeight="1">
      <c r="A39" s="22">
        <v>85</v>
      </c>
      <c r="B39" s="564" t="s">
        <v>21</v>
      </c>
      <c r="C39" s="578"/>
      <c r="D39" s="484">
        <v>0</v>
      </c>
      <c r="E39" s="579"/>
      <c r="F39" s="580"/>
      <c r="G39" s="615"/>
      <c r="H39" s="616"/>
      <c r="I39" s="617"/>
    </row>
    <row r="40" spans="1:9" ht="18" customHeight="1">
      <c r="A40" s="22">
        <v>86</v>
      </c>
      <c r="B40" s="564" t="s">
        <v>41</v>
      </c>
      <c r="C40" s="578"/>
      <c r="D40" s="484">
        <v>0</v>
      </c>
      <c r="E40" s="579"/>
      <c r="F40" s="580"/>
      <c r="G40" s="615"/>
      <c r="H40" s="616"/>
      <c r="I40" s="617"/>
    </row>
    <row r="41" spans="1:9" ht="18" customHeight="1">
      <c r="A41" s="22">
        <v>87</v>
      </c>
      <c r="B41" s="564" t="s">
        <v>283</v>
      </c>
      <c r="C41" s="578"/>
      <c r="D41" s="484">
        <v>0</v>
      </c>
      <c r="E41" s="579"/>
      <c r="F41" s="580"/>
      <c r="G41" s="615"/>
      <c r="H41" s="616"/>
      <c r="I41" s="617"/>
    </row>
    <row r="42" spans="1:9" ht="18" customHeight="1">
      <c r="A42" s="22" t="s">
        <v>281</v>
      </c>
      <c r="B42" s="564" t="s">
        <v>282</v>
      </c>
      <c r="C42" s="578"/>
      <c r="D42" s="484">
        <v>0</v>
      </c>
      <c r="E42" s="579"/>
      <c r="F42" s="580"/>
      <c r="G42" s="615"/>
      <c r="H42" s="616"/>
      <c r="I42" s="617"/>
    </row>
    <row r="43" spans="1:9" ht="18" customHeight="1">
      <c r="A43" s="22">
        <v>88</v>
      </c>
      <c r="B43" s="564" t="s">
        <v>47</v>
      </c>
      <c r="C43" s="578"/>
      <c r="D43" s="484">
        <v>0</v>
      </c>
      <c r="E43" s="579"/>
      <c r="F43" s="580"/>
      <c r="G43" s="615"/>
      <c r="H43" s="616"/>
      <c r="I43" s="617"/>
    </row>
    <row r="44" spans="1:9" ht="18" customHeight="1">
      <c r="A44" s="22">
        <v>89</v>
      </c>
      <c r="B44" s="564" t="s">
        <v>438</v>
      </c>
      <c r="C44" s="578"/>
      <c r="D44" s="484">
        <v>0</v>
      </c>
      <c r="E44" s="579"/>
      <c r="F44" s="580"/>
      <c r="G44" s="615"/>
      <c r="H44" s="616"/>
      <c r="I44" s="617"/>
    </row>
    <row r="45" spans="1:9" ht="18" customHeight="1">
      <c r="A45" s="22">
        <v>90</v>
      </c>
      <c r="B45" s="564" t="s">
        <v>59</v>
      </c>
      <c r="C45" s="578"/>
      <c r="D45" s="484">
        <v>0</v>
      </c>
      <c r="E45" s="579"/>
      <c r="F45" s="580"/>
      <c r="G45" s="615"/>
      <c r="H45" s="616"/>
      <c r="I45" s="617"/>
    </row>
    <row r="46" spans="1:9" ht="24" customHeight="1" thickBot="1">
      <c r="A46" s="22">
        <v>91</v>
      </c>
      <c r="B46" s="585" t="s">
        <v>284</v>
      </c>
      <c r="C46" s="586"/>
      <c r="D46" s="552">
        <f>+D25-D29-SUM(D38:E45)</f>
        <v>0</v>
      </c>
      <c r="E46" s="611"/>
      <c r="F46" s="515"/>
      <c r="G46" s="615"/>
      <c r="H46" s="616"/>
      <c r="I46" s="617"/>
    </row>
    <row r="47" spans="1:9" ht="12.75">
      <c r="A47" s="506">
        <v>3</v>
      </c>
      <c r="B47" s="506"/>
      <c r="C47" s="506"/>
      <c r="D47" s="506"/>
      <c r="E47" s="506"/>
      <c r="F47" s="506"/>
      <c r="G47" s="506"/>
      <c r="H47" s="506"/>
      <c r="I47" s="506"/>
    </row>
    <row r="48" spans="1:9" ht="12.75">
      <c r="A48" s="99"/>
      <c r="B48" s="99"/>
      <c r="C48" s="99"/>
      <c r="D48" s="99"/>
      <c r="E48" s="99"/>
      <c r="F48" s="99"/>
      <c r="G48" s="99"/>
      <c r="H48" s="99"/>
      <c r="I48" s="99"/>
    </row>
    <row r="49" spans="1:9" ht="12.75">
      <c r="A49" s="99"/>
      <c r="B49" s="99"/>
      <c r="C49" s="99"/>
      <c r="D49" s="99"/>
      <c r="E49" s="99"/>
      <c r="F49" s="99"/>
      <c r="G49" s="99"/>
      <c r="H49" s="99"/>
      <c r="I49" s="99"/>
    </row>
    <row r="50" spans="1:9" ht="12.75">
      <c r="A50" s="99"/>
      <c r="B50" s="99"/>
      <c r="C50" s="99"/>
      <c r="D50" s="99"/>
      <c r="E50" s="99"/>
      <c r="F50" s="99"/>
      <c r="G50" s="99"/>
      <c r="H50" s="99"/>
      <c r="I50" s="99"/>
    </row>
    <row r="51" spans="1:9" ht="12.75">
      <c r="A51" s="99"/>
      <c r="B51" s="99"/>
      <c r="C51" s="99"/>
      <c r="D51" s="99"/>
      <c r="E51" s="99"/>
      <c r="F51" s="99"/>
      <c r="G51" s="99"/>
      <c r="H51" s="99"/>
      <c r="I51" s="99"/>
    </row>
    <row r="52" spans="1:9" ht="12.75">
      <c r="A52" s="99"/>
      <c r="B52" s="99"/>
      <c r="C52" s="99"/>
      <c r="D52" s="99"/>
      <c r="E52" s="99"/>
      <c r="F52" s="99"/>
      <c r="G52" s="99"/>
      <c r="H52" s="99"/>
      <c r="I52" s="99"/>
    </row>
    <row r="53" spans="1:9" ht="12.75">
      <c r="A53" s="99"/>
      <c r="B53" s="99"/>
      <c r="C53" s="99"/>
      <c r="D53" s="99"/>
      <c r="E53" s="99"/>
      <c r="F53" s="99"/>
      <c r="G53" s="99"/>
      <c r="H53" s="99"/>
      <c r="I53" s="99"/>
    </row>
    <row r="54" spans="1:9" ht="12.75">
      <c r="A54" s="99"/>
      <c r="B54" s="99"/>
      <c r="C54" s="99"/>
      <c r="D54" s="99"/>
      <c r="E54" s="99"/>
      <c r="F54" s="99"/>
      <c r="G54" s="99"/>
      <c r="H54" s="99"/>
      <c r="I54" s="99"/>
    </row>
    <row r="55" spans="1:9" ht="12.75">
      <c r="A55" s="99"/>
      <c r="B55" s="99"/>
      <c r="C55" s="99"/>
      <c r="D55" s="99"/>
      <c r="E55" s="99"/>
      <c r="F55" s="99"/>
      <c r="G55" s="99"/>
      <c r="H55" s="99"/>
      <c r="I55" s="99"/>
    </row>
    <row r="56" spans="1:9" ht="12.75">
      <c r="A56" s="99"/>
      <c r="B56" s="99"/>
      <c r="C56" s="99"/>
      <c r="D56" s="99"/>
      <c r="E56" s="99"/>
      <c r="F56" s="99"/>
      <c r="G56" s="99"/>
      <c r="H56" s="99"/>
      <c r="I56" s="99"/>
    </row>
    <row r="57" spans="1:9" ht="12.75">
      <c r="A57" s="99"/>
      <c r="B57" s="99"/>
      <c r="C57" s="99"/>
      <c r="D57" s="99"/>
      <c r="E57" s="99"/>
      <c r="F57" s="99"/>
      <c r="G57" s="99"/>
      <c r="H57" s="99"/>
      <c r="I57" s="99"/>
    </row>
    <row r="58" spans="1:9" ht="12.75">
      <c r="A58" s="99"/>
      <c r="B58" s="99"/>
      <c r="C58" s="99"/>
      <c r="D58" s="99"/>
      <c r="E58" s="99"/>
      <c r="F58" s="99"/>
      <c r="G58" s="99"/>
      <c r="H58" s="99"/>
      <c r="I58" s="99"/>
    </row>
    <row r="59" spans="1:9" ht="12.75">
      <c r="A59" s="99"/>
      <c r="B59" s="99"/>
      <c r="C59" s="99"/>
      <c r="D59" s="99"/>
      <c r="E59" s="99"/>
      <c r="F59" s="99"/>
      <c r="G59" s="99"/>
      <c r="H59" s="99"/>
      <c r="I59" s="99"/>
    </row>
    <row r="60" spans="1:9" ht="12.75">
      <c r="A60" s="99"/>
      <c r="B60" s="99"/>
      <c r="C60" s="99"/>
      <c r="D60" s="99"/>
      <c r="E60" s="99"/>
      <c r="F60" s="99"/>
      <c r="G60" s="99"/>
      <c r="H60" s="99"/>
      <c r="I60" s="99"/>
    </row>
    <row r="61" spans="1:9" ht="12.75">
      <c r="A61" s="99"/>
      <c r="B61" s="99"/>
      <c r="C61" s="99"/>
      <c r="D61" s="99"/>
      <c r="E61" s="99"/>
      <c r="F61" s="99"/>
      <c r="G61" s="99"/>
      <c r="H61" s="99"/>
      <c r="I61" s="99"/>
    </row>
    <row r="62" spans="1:9" ht="12.75">
      <c r="A62" s="99"/>
      <c r="B62" s="99"/>
      <c r="C62" s="99"/>
      <c r="D62" s="99"/>
      <c r="E62" s="99"/>
      <c r="F62" s="99"/>
      <c r="G62" s="99"/>
      <c r="H62" s="99"/>
      <c r="I62" s="99"/>
    </row>
    <row r="63" spans="1:9" ht="12.75">
      <c r="A63" s="99"/>
      <c r="B63" s="99"/>
      <c r="C63" s="99"/>
      <c r="D63" s="99"/>
      <c r="E63" s="99"/>
      <c r="F63" s="99"/>
      <c r="G63" s="99"/>
      <c r="H63" s="99"/>
      <c r="I63" s="99"/>
    </row>
    <row r="64" spans="1:9" ht="12.75">
      <c r="A64" s="99"/>
      <c r="B64" s="99"/>
      <c r="C64" s="99"/>
      <c r="D64" s="99"/>
      <c r="E64" s="99"/>
      <c r="F64" s="99"/>
      <c r="G64" s="99"/>
      <c r="H64" s="99"/>
      <c r="I64" s="99"/>
    </row>
    <row r="65" spans="1:9" ht="12.75">
      <c r="A65" s="99"/>
      <c r="B65" s="99"/>
      <c r="C65" s="99"/>
      <c r="D65" s="99"/>
      <c r="E65" s="99"/>
      <c r="F65" s="99"/>
      <c r="G65" s="99"/>
      <c r="H65" s="99"/>
      <c r="I65" s="99"/>
    </row>
    <row r="66" spans="1:9" ht="12.75">
      <c r="A66" s="99"/>
      <c r="B66" s="99"/>
      <c r="C66" s="99"/>
      <c r="D66" s="99"/>
      <c r="E66" s="99"/>
      <c r="F66" s="99"/>
      <c r="G66" s="99"/>
      <c r="H66" s="99"/>
      <c r="I66" s="99"/>
    </row>
    <row r="67" spans="1:9" ht="12.75">
      <c r="A67" s="99"/>
      <c r="B67" s="99"/>
      <c r="C67" s="99"/>
      <c r="D67" s="99"/>
      <c r="E67" s="99"/>
      <c r="F67" s="99"/>
      <c r="G67" s="99"/>
      <c r="H67" s="99"/>
      <c r="I67" s="99"/>
    </row>
    <row r="68" spans="1:9" ht="12.75">
      <c r="A68" s="99"/>
      <c r="B68" s="99"/>
      <c r="C68" s="99"/>
      <c r="D68" s="99"/>
      <c r="E68" s="99"/>
      <c r="F68" s="99"/>
      <c r="G68" s="99"/>
      <c r="H68" s="99"/>
      <c r="I68" s="99"/>
    </row>
    <row r="69" spans="1:9" ht="12.75">
      <c r="A69" s="99"/>
      <c r="B69" s="99"/>
      <c r="C69" s="99"/>
      <c r="D69" s="99"/>
      <c r="E69" s="99"/>
      <c r="F69" s="99"/>
      <c r="G69" s="99"/>
      <c r="H69" s="99"/>
      <c r="I69" s="99"/>
    </row>
    <row r="70" spans="1:9" ht="12.75">
      <c r="A70" s="99"/>
      <c r="B70" s="99"/>
      <c r="C70" s="99"/>
      <c r="D70" s="99"/>
      <c r="E70" s="99"/>
      <c r="F70" s="99"/>
      <c r="G70" s="99"/>
      <c r="H70" s="99"/>
      <c r="I70" s="99"/>
    </row>
    <row r="71" spans="1:9" ht="12.75">
      <c r="A71" s="99"/>
      <c r="B71" s="99"/>
      <c r="C71" s="99"/>
      <c r="D71" s="99"/>
      <c r="E71" s="99"/>
      <c r="F71" s="99"/>
      <c r="G71" s="99"/>
      <c r="H71" s="99"/>
      <c r="I71" s="99"/>
    </row>
    <row r="72" spans="1:9" ht="12.75">
      <c r="A72" s="99"/>
      <c r="B72" s="99"/>
      <c r="C72" s="99"/>
      <c r="D72" s="99"/>
      <c r="E72" s="99"/>
      <c r="F72" s="99"/>
      <c r="G72" s="99"/>
      <c r="H72" s="99"/>
      <c r="I72" s="99"/>
    </row>
    <row r="73" spans="1:9" ht="12.75">
      <c r="A73" s="99"/>
      <c r="B73" s="99"/>
      <c r="C73" s="99"/>
      <c r="D73" s="99"/>
      <c r="E73" s="99"/>
      <c r="F73" s="99"/>
      <c r="G73" s="99"/>
      <c r="H73" s="99"/>
      <c r="I73" s="99"/>
    </row>
    <row r="74" spans="1:9" ht="12.75">
      <c r="A74" s="99"/>
      <c r="B74" s="99"/>
      <c r="C74" s="99"/>
      <c r="D74" s="99"/>
      <c r="E74" s="99"/>
      <c r="F74" s="99"/>
      <c r="G74" s="99"/>
      <c r="H74" s="99"/>
      <c r="I74" s="99"/>
    </row>
    <row r="75" spans="1:9" ht="12.75">
      <c r="A75" s="99"/>
      <c r="B75" s="99"/>
      <c r="C75" s="99"/>
      <c r="D75" s="99"/>
      <c r="E75" s="99"/>
      <c r="F75" s="99"/>
      <c r="G75" s="99"/>
      <c r="H75" s="99"/>
      <c r="I75" s="99"/>
    </row>
    <row r="76" spans="1:9" ht="12.75">
      <c r="A76" s="99"/>
      <c r="B76" s="99"/>
      <c r="C76" s="99"/>
      <c r="D76" s="99"/>
      <c r="E76" s="99"/>
      <c r="F76" s="99"/>
      <c r="G76" s="99"/>
      <c r="H76" s="99"/>
      <c r="I76" s="99"/>
    </row>
    <row r="77" spans="1:9" ht="12.75">
      <c r="A77" s="99"/>
      <c r="B77" s="99"/>
      <c r="C77" s="99"/>
      <c r="D77" s="99"/>
      <c r="E77" s="99"/>
      <c r="F77" s="99"/>
      <c r="G77" s="99"/>
      <c r="H77" s="99"/>
      <c r="I77" s="99"/>
    </row>
    <row r="78" spans="1:9" ht="12.75">
      <c r="A78" s="99"/>
      <c r="B78" s="99"/>
      <c r="C78" s="99"/>
      <c r="D78" s="99"/>
      <c r="E78" s="99"/>
      <c r="F78" s="99"/>
      <c r="G78" s="99"/>
      <c r="H78" s="99"/>
      <c r="I78" s="99"/>
    </row>
    <row r="79" spans="1:9" ht="12.75">
      <c r="A79" s="99"/>
      <c r="B79" s="99"/>
      <c r="C79" s="99"/>
      <c r="D79" s="99"/>
      <c r="E79" s="99"/>
      <c r="F79" s="99"/>
      <c r="G79" s="99"/>
      <c r="H79" s="99"/>
      <c r="I79" s="99"/>
    </row>
    <row r="80" spans="1:9" ht="12.75">
      <c r="A80" s="99"/>
      <c r="B80" s="99"/>
      <c r="C80" s="99"/>
      <c r="D80" s="99"/>
      <c r="E80" s="99"/>
      <c r="F80" s="99"/>
      <c r="G80" s="99"/>
      <c r="H80" s="99"/>
      <c r="I80" s="99"/>
    </row>
    <row r="81" s="99" customFormat="1" ht="12.75"/>
    <row r="82" s="99" customFormat="1" ht="12.75"/>
    <row r="83" s="99" customFormat="1" ht="12.75"/>
    <row r="84" s="99" customFormat="1" ht="12.75"/>
    <row r="85" s="99" customFormat="1" ht="12.75"/>
    <row r="86" s="99" customFormat="1" ht="12.75"/>
    <row r="87" s="99" customFormat="1" ht="12.75"/>
    <row r="88" s="99" customFormat="1" ht="12.75"/>
    <row r="89" s="99" customFormat="1" ht="12.75"/>
    <row r="90" s="99" customFormat="1" ht="12.75"/>
    <row r="91" s="99" customFormat="1" ht="12.75"/>
    <row r="92" s="99" customFormat="1" ht="12.75"/>
    <row r="93" s="99" customFormat="1" ht="12.75"/>
    <row r="94" s="99" customFormat="1" ht="12.75"/>
    <row r="95" s="99" customFormat="1" ht="12.75"/>
    <row r="96" s="99" customFormat="1" ht="12.75"/>
    <row r="97" s="99" customFormat="1" ht="12.75"/>
    <row r="98" s="99" customFormat="1" ht="12.75"/>
    <row r="99" s="99" customFormat="1" ht="12.75"/>
    <row r="100" s="99" customFormat="1" ht="12.75"/>
    <row r="101" s="99" customFormat="1" ht="12.75"/>
    <row r="102" s="99" customFormat="1" ht="12.75"/>
    <row r="103" s="99" customFormat="1" ht="12.75"/>
    <row r="104" s="99" customFormat="1" ht="12.75"/>
    <row r="105" s="99" customFormat="1" ht="12.75"/>
    <row r="106" s="99" customFormat="1" ht="12.75"/>
    <row r="107" s="99" customFormat="1" ht="12.75"/>
    <row r="108" s="99" customFormat="1" ht="12.75"/>
    <row r="109" s="99" customFormat="1" ht="12.75"/>
    <row r="110" s="99" customFormat="1" ht="12.75"/>
    <row r="111" s="99" customFormat="1" ht="12.75"/>
    <row r="112" s="99" customFormat="1" ht="12.75"/>
    <row r="113" s="99" customFormat="1" ht="12.75"/>
    <row r="114" s="99" customFormat="1" ht="12.75"/>
    <row r="115" s="99" customFormat="1" ht="12.75"/>
    <row r="116" s="99" customFormat="1" ht="12.75"/>
    <row r="117" s="99" customFormat="1" ht="12.75"/>
    <row r="118" s="99" customFormat="1" ht="12.75"/>
    <row r="119" s="99" customFormat="1" ht="12.75"/>
    <row r="120" s="99" customFormat="1" ht="12.75"/>
    <row r="121" s="99" customFormat="1" ht="12.75"/>
    <row r="122" s="99" customFormat="1" ht="12.75"/>
    <row r="123" s="99" customFormat="1" ht="12.75"/>
    <row r="124" s="99" customFormat="1" ht="12.75"/>
    <row r="125" s="99" customFormat="1" ht="12.75"/>
    <row r="126" s="99" customFormat="1" ht="12.75"/>
    <row r="127" s="99" customFormat="1" ht="12.75"/>
    <row r="128" s="99" customFormat="1" ht="12.75"/>
    <row r="129" s="99" customFormat="1" ht="12.75"/>
    <row r="130" s="99" customFormat="1" ht="12.75"/>
    <row r="131" s="99" customFormat="1" ht="12.75"/>
    <row r="132" s="99" customFormat="1" ht="12.75"/>
    <row r="133" s="99" customFormat="1" ht="12.75"/>
    <row r="134" s="99" customFormat="1" ht="12.75"/>
    <row r="135" s="99" customFormat="1" ht="12.75"/>
    <row r="136" s="99" customFormat="1" ht="12.75"/>
    <row r="137" s="99" customFormat="1" ht="12.75"/>
    <row r="138" s="99" customFormat="1" ht="12.75"/>
    <row r="139" s="99" customFormat="1" ht="12.75"/>
    <row r="140" s="99" customFormat="1" ht="12.75"/>
    <row r="141" s="99" customFormat="1" ht="12.75"/>
    <row r="142" s="99" customFormat="1" ht="12.75"/>
    <row r="143" s="99" customFormat="1" ht="12.75"/>
    <row r="144" s="99" customFormat="1" ht="12.75"/>
    <row r="145" s="99" customFormat="1" ht="12.75"/>
    <row r="146" s="99" customFormat="1" ht="12.75"/>
    <row r="147" s="99" customFormat="1" ht="12.75"/>
    <row r="148" s="99" customFormat="1" ht="12.75"/>
    <row r="149" s="99" customFormat="1" ht="12.75"/>
    <row r="150" s="99" customFormat="1" ht="12.75"/>
    <row r="151" s="99" customFormat="1" ht="12.75"/>
    <row r="152" s="99" customFormat="1" ht="12.75"/>
    <row r="153" s="99" customFormat="1" ht="12.75"/>
    <row r="154" s="99" customFormat="1" ht="12.75"/>
    <row r="155" s="99" customFormat="1" ht="12.75"/>
    <row r="156" s="99" customFormat="1" ht="12.75"/>
    <row r="157" s="99" customFormat="1" ht="12.75"/>
    <row r="158" s="99" customFormat="1" ht="12.75"/>
    <row r="159" s="99" customFormat="1" ht="12.75"/>
    <row r="160" s="99" customFormat="1" ht="12.75"/>
    <row r="161" s="99" customFormat="1" ht="12.75"/>
    <row r="162" s="99" customFormat="1" ht="12.75"/>
    <row r="163" s="99" customFormat="1" ht="12.75"/>
    <row r="164" s="99" customFormat="1" ht="12.75"/>
    <row r="165" s="99" customFormat="1" ht="12.75"/>
    <row r="166" s="99" customFormat="1" ht="12.75"/>
    <row r="167" s="99" customFormat="1" ht="12.75"/>
    <row r="168" s="99" customFormat="1" ht="12.75"/>
    <row r="169" s="99" customFormat="1" ht="12.75"/>
    <row r="170" s="99" customFormat="1" ht="12.75"/>
    <row r="171" s="99" customFormat="1" ht="12.75"/>
    <row r="172" s="99" customFormat="1" ht="12.75"/>
    <row r="173" s="99" customFormat="1" ht="12.75"/>
    <row r="174" s="99" customFormat="1" ht="12.75"/>
    <row r="175" s="99" customFormat="1" ht="12.75"/>
    <row r="176" s="99" customFormat="1" ht="12.75"/>
    <row r="177" s="99" customFormat="1" ht="12.75"/>
    <row r="178" s="99" customFormat="1" ht="12.75"/>
    <row r="179" s="99" customFormat="1" ht="12.75"/>
    <row r="180" s="99" customFormat="1" ht="12.75"/>
    <row r="181" s="99" customFormat="1" ht="12.75"/>
    <row r="182" s="99" customFormat="1" ht="12.75"/>
    <row r="183" s="99" customFormat="1" ht="12.75"/>
    <row r="184" s="99" customFormat="1" ht="12.75"/>
    <row r="185" s="99" customFormat="1" ht="12.75"/>
    <row r="186" s="99" customFormat="1" ht="12.75"/>
    <row r="187" s="99" customFormat="1" ht="12.75"/>
    <row r="188" s="99" customFormat="1" ht="12.75"/>
    <row r="189" s="99" customFormat="1" ht="12.75"/>
    <row r="190" s="99" customFormat="1" ht="12.75"/>
    <row r="191" s="99" customFormat="1" ht="12.75"/>
    <row r="192" s="99" customFormat="1" ht="12.75"/>
    <row r="193" s="99" customFormat="1" ht="12.75"/>
    <row r="194" s="99" customFormat="1" ht="12.75"/>
    <row r="195" s="99" customFormat="1" ht="12.75"/>
    <row r="196" s="99" customFormat="1" ht="12.75"/>
    <row r="197" s="99" customFormat="1" ht="12.75"/>
    <row r="198" s="99" customFormat="1" ht="12.75"/>
    <row r="199" s="99" customFormat="1" ht="12.75"/>
    <row r="200" s="99" customFormat="1" ht="12.75"/>
    <row r="201" s="99" customFormat="1" ht="12.75"/>
    <row r="202" s="99" customFormat="1" ht="12.75"/>
    <row r="203" s="99" customFormat="1" ht="12.75"/>
    <row r="204" s="99" customFormat="1" ht="12.75"/>
    <row r="205" s="99" customFormat="1" ht="12.75"/>
    <row r="206" s="99" customFormat="1" ht="12.75"/>
    <row r="207" s="99" customFormat="1" ht="12.75"/>
    <row r="208" s="99" customFormat="1" ht="12.75"/>
    <row r="209" s="99" customFormat="1" ht="12.75"/>
    <row r="210" s="99" customFormat="1" ht="12.75"/>
    <row r="211" s="99" customFormat="1" ht="12.75"/>
    <row r="212" s="99" customFormat="1" ht="12.75"/>
    <row r="213" s="99" customFormat="1" ht="12.75"/>
    <row r="214" s="99" customFormat="1" ht="12.75"/>
    <row r="215" s="99" customFormat="1" ht="12.75"/>
    <row r="216" s="99" customFormat="1" ht="12.75"/>
    <row r="217" s="99" customFormat="1" ht="12.75"/>
    <row r="218" s="99" customFormat="1" ht="12.75"/>
    <row r="219" s="99" customFormat="1" ht="12.75"/>
    <row r="220" s="99" customFormat="1" ht="12.75"/>
    <row r="221" s="99" customFormat="1" ht="12.75"/>
    <row r="222" s="99" customFormat="1" ht="12.75"/>
    <row r="223" s="99" customFormat="1" ht="12.75"/>
    <row r="224" s="99" customFormat="1" ht="12.75"/>
    <row r="225" s="99" customFormat="1" ht="12.75"/>
    <row r="226" s="99" customFormat="1" ht="12.75"/>
    <row r="227" s="99" customFormat="1" ht="12.75"/>
    <row r="228" s="99" customFormat="1" ht="12.75"/>
    <row r="229" s="99" customFormat="1" ht="12.75"/>
    <row r="230" s="99" customFormat="1" ht="12.75"/>
    <row r="231" s="99" customFormat="1" ht="12.75"/>
    <row r="232" s="99" customFormat="1" ht="12.75"/>
    <row r="233" s="99" customFormat="1" ht="12.75"/>
    <row r="234" s="99" customFormat="1" ht="12.75"/>
    <row r="235" s="99" customFormat="1" ht="12.75"/>
    <row r="236" s="99" customFormat="1" ht="12.75"/>
    <row r="237" s="99" customFormat="1" ht="12.75"/>
    <row r="238" s="99" customFormat="1" ht="12.75"/>
    <row r="239" s="99" customFormat="1" ht="12.75"/>
    <row r="240" s="99" customFormat="1" ht="12.75"/>
    <row r="241" s="99" customFormat="1" ht="12.75"/>
    <row r="242" s="99" customFormat="1" ht="12.75"/>
    <row r="243" s="99" customFormat="1" ht="12.75"/>
    <row r="244" s="99" customFormat="1" ht="12.75"/>
    <row r="245" s="99" customFormat="1" ht="12.75"/>
    <row r="246" s="99" customFormat="1" ht="12.75"/>
    <row r="247" s="99" customFormat="1" ht="12.75"/>
    <row r="248" s="99" customFormat="1" ht="12.75"/>
    <row r="249" s="99" customFormat="1" ht="12.75"/>
    <row r="250" s="99" customFormat="1" ht="12.75"/>
    <row r="251" s="99" customFormat="1" ht="12.75"/>
    <row r="252" s="99" customFormat="1" ht="12.75"/>
    <row r="253" s="99" customFormat="1" ht="12.75"/>
    <row r="254" s="99" customFormat="1" ht="12.75"/>
    <row r="255" s="99" customFormat="1" ht="12.75"/>
    <row r="256" s="99" customFormat="1" ht="12.75"/>
    <row r="257" s="99" customFormat="1" ht="12.75"/>
    <row r="258" s="99" customFormat="1" ht="12.75"/>
    <row r="259" s="99" customFormat="1" ht="12.75"/>
    <row r="260" s="99" customFormat="1" ht="12.75"/>
    <row r="261" s="99" customFormat="1" ht="12.75"/>
    <row r="262" s="99" customFormat="1" ht="12.75"/>
    <row r="263" s="99" customFormat="1" ht="12.75"/>
    <row r="264" s="99" customFormat="1" ht="12.75"/>
    <row r="265" s="99" customFormat="1" ht="12.75"/>
    <row r="266" s="99" customFormat="1" ht="12.75"/>
    <row r="267" s="99" customFormat="1" ht="12.75"/>
    <row r="268" s="99" customFormat="1" ht="12.75"/>
    <row r="269" s="99" customFormat="1" ht="12.75"/>
    <row r="270" s="99" customFormat="1" ht="12.75"/>
    <row r="271" s="99" customFormat="1" ht="12.75"/>
    <row r="272" s="99" customFormat="1" ht="12.75"/>
    <row r="273" s="99" customFormat="1" ht="12.75"/>
    <row r="274" s="99" customFormat="1" ht="12.75"/>
    <row r="275" s="99" customFormat="1" ht="12.75"/>
    <row r="276" s="99" customFormat="1" ht="12.75"/>
    <row r="277" s="99" customFormat="1" ht="12.75"/>
    <row r="278" s="99" customFormat="1" ht="12.75"/>
    <row r="279" s="99" customFormat="1" ht="12.75"/>
    <row r="280" s="99" customFormat="1" ht="12.75"/>
    <row r="281" s="99" customFormat="1" ht="12.75"/>
    <row r="282" s="99" customFormat="1" ht="12.75"/>
    <row r="283" s="99" customFormat="1" ht="12.75"/>
    <row r="284" s="99" customFormat="1" ht="12.75"/>
    <row r="285" s="99" customFormat="1" ht="12.75"/>
    <row r="286" s="99" customFormat="1" ht="12.75"/>
    <row r="287" s="99" customFormat="1" ht="12.75"/>
    <row r="288" s="99" customFormat="1" ht="12.75"/>
    <row r="289" s="99" customFormat="1" ht="12.75"/>
    <row r="290" s="99" customFormat="1" ht="12.75"/>
    <row r="291" s="99" customFormat="1" ht="12.75"/>
    <row r="292" s="99" customFormat="1" ht="12.75"/>
    <row r="293" s="99" customFormat="1" ht="12.75"/>
    <row r="294" s="99" customFormat="1" ht="12.75"/>
    <row r="295" s="99" customFormat="1" ht="12.75"/>
    <row r="296" s="99" customFormat="1" ht="12.75"/>
    <row r="297" s="99" customFormat="1" ht="12.75"/>
    <row r="298" s="99" customFormat="1" ht="12.75"/>
    <row r="299" s="99" customFormat="1" ht="12.75"/>
    <row r="300" s="99" customFormat="1" ht="12.75"/>
    <row r="301" s="99" customFormat="1" ht="12.75"/>
    <row r="302" s="99" customFormat="1" ht="12.75"/>
    <row r="303" s="99" customFormat="1" ht="12.75"/>
    <row r="304" s="99" customFormat="1" ht="12.75"/>
    <row r="305" s="99" customFormat="1" ht="12.75"/>
    <row r="306" s="99" customFormat="1" ht="12.75"/>
    <row r="307" s="99" customFormat="1" ht="12.75"/>
    <row r="308" s="99" customFormat="1" ht="12.75"/>
    <row r="309" s="99" customFormat="1" ht="12.75"/>
    <row r="310" s="99" customFormat="1" ht="12.75"/>
    <row r="311" s="99" customFormat="1" ht="12.75"/>
    <row r="312" s="99" customFormat="1" ht="12.75"/>
    <row r="313" s="99" customFormat="1" ht="12.75"/>
    <row r="314" s="99" customFormat="1" ht="12.75"/>
    <row r="315" s="99" customFormat="1" ht="12.75"/>
    <row r="316" s="99" customFormat="1" ht="12.75"/>
    <row r="317" s="99" customFormat="1" ht="12.75"/>
    <row r="318" s="99" customFormat="1" ht="12.75"/>
    <row r="319" s="99" customFormat="1" ht="12.75"/>
    <row r="320" s="99" customFormat="1" ht="12.75"/>
    <row r="321" s="99" customFormat="1" ht="12.75"/>
    <row r="322" s="99" customFormat="1" ht="12.75"/>
    <row r="323" s="99" customFormat="1" ht="12.75"/>
    <row r="324" s="99" customFormat="1" ht="12.75"/>
    <row r="325" s="99" customFormat="1" ht="12.75"/>
    <row r="326" s="99" customFormat="1" ht="12.75"/>
    <row r="327" s="99" customFormat="1" ht="12.75"/>
    <row r="328" s="99" customFormat="1" ht="12.75"/>
    <row r="329" s="99" customFormat="1" ht="12.75"/>
    <row r="330" s="99" customFormat="1" ht="12.75"/>
    <row r="331" s="99" customFormat="1" ht="12.75"/>
    <row r="332" s="99" customFormat="1" ht="12.75"/>
    <row r="333" s="99" customFormat="1" ht="12.75"/>
    <row r="334" s="99" customFormat="1" ht="12.75"/>
    <row r="335" s="99" customFormat="1" ht="12.75"/>
    <row r="336" s="99" customFormat="1" ht="12.75"/>
    <row r="337" s="99" customFormat="1" ht="12.75"/>
    <row r="338" s="99" customFormat="1" ht="12.75"/>
    <row r="339" s="99" customFormat="1" ht="12.75"/>
    <row r="340" s="99" customFormat="1" ht="12.75"/>
    <row r="341" s="99" customFormat="1" ht="12.75"/>
    <row r="342" s="99" customFormat="1" ht="12.75"/>
    <row r="343" s="99" customFormat="1" ht="12.75"/>
    <row r="344" s="99" customFormat="1" ht="12.75"/>
    <row r="345" s="99" customFormat="1" ht="12.75"/>
    <row r="346" s="99" customFormat="1" ht="12.75"/>
    <row r="347" s="99" customFormat="1" ht="12.75"/>
    <row r="348" s="99" customFormat="1" ht="12.75"/>
    <row r="349" s="99" customFormat="1" ht="12.75"/>
    <row r="350" s="99" customFormat="1" ht="12.75"/>
    <row r="351" s="99" customFormat="1" ht="12.75"/>
    <row r="352" s="99" customFormat="1" ht="12.75"/>
    <row r="353" s="99" customFormat="1" ht="12.75"/>
    <row r="354" s="99" customFormat="1" ht="12.75"/>
    <row r="355" s="99" customFormat="1" ht="12.75"/>
    <row r="356" s="99" customFormat="1" ht="12.75"/>
    <row r="357" s="99" customFormat="1" ht="12.75"/>
    <row r="358" s="99" customFormat="1" ht="12.75"/>
    <row r="359" s="99" customFormat="1" ht="12.75"/>
    <row r="360" s="99" customFormat="1" ht="12.75"/>
    <row r="361" s="99" customFormat="1" ht="12.75"/>
    <row r="362" s="99" customFormat="1" ht="12.75"/>
    <row r="363" s="99" customFormat="1" ht="12.75"/>
    <row r="364" s="99" customFormat="1" ht="12.75"/>
    <row r="365" s="99" customFormat="1" ht="12.75"/>
    <row r="366" s="99" customFormat="1" ht="12.75"/>
    <row r="367" s="99" customFormat="1" ht="12.75"/>
    <row r="368" s="99" customFormat="1" ht="12.75"/>
    <row r="369" s="99" customFormat="1" ht="12.75"/>
    <row r="370" s="99" customFormat="1" ht="12.75"/>
    <row r="371" s="99" customFormat="1" ht="12.75"/>
    <row r="372" s="99" customFormat="1" ht="12.75"/>
    <row r="373" s="99" customFormat="1" ht="12.75"/>
    <row r="374" s="99" customFormat="1" ht="12.75"/>
    <row r="375" s="99" customFormat="1" ht="12.75"/>
    <row r="376" s="99" customFormat="1" ht="12.75"/>
    <row r="377" s="99" customFormat="1" ht="12.75"/>
    <row r="378" s="99" customFormat="1" ht="12.75"/>
    <row r="379" s="99" customFormat="1" ht="12.75"/>
    <row r="380" s="99" customFormat="1" ht="12.75"/>
    <row r="381" s="99" customFormat="1" ht="12.75"/>
    <row r="382" s="99" customFormat="1" ht="12.75"/>
    <row r="383" s="99" customFormat="1" ht="12.75"/>
    <row r="384" s="99" customFormat="1" ht="12.75"/>
    <row r="385" s="99" customFormat="1" ht="12.75"/>
    <row r="386" s="99" customFormat="1" ht="12.75"/>
    <row r="387" s="99" customFormat="1" ht="12.75"/>
    <row r="388" s="99" customFormat="1" ht="12.75"/>
    <row r="389" s="99" customFormat="1" ht="12.75"/>
    <row r="390" s="99" customFormat="1" ht="12.75"/>
    <row r="391" s="99" customFormat="1" ht="12.75"/>
    <row r="392" s="99" customFormat="1" ht="12.75"/>
    <row r="393" s="99" customFormat="1" ht="12.75"/>
    <row r="394" s="99" customFormat="1" ht="12.75"/>
    <row r="395" s="99" customFormat="1" ht="12.75"/>
    <row r="396" s="99" customFormat="1" ht="12.75"/>
    <row r="397" s="99" customFormat="1" ht="12.75"/>
    <row r="398" s="99" customFormat="1" ht="12.75"/>
    <row r="399" s="99" customFormat="1" ht="12.75"/>
    <row r="400" s="99" customFormat="1" ht="12.75"/>
    <row r="401" s="99" customFormat="1" ht="12.75"/>
    <row r="402" s="99" customFormat="1" ht="12.75"/>
    <row r="403" s="99" customFormat="1" ht="12.75"/>
    <row r="404" s="99" customFormat="1" ht="12.75"/>
    <row r="405" s="99" customFormat="1" ht="12.75"/>
    <row r="406" s="99" customFormat="1" ht="12.75"/>
    <row r="407" s="99" customFormat="1" ht="12.75"/>
    <row r="408" s="99" customFormat="1" ht="12.75"/>
    <row r="409" s="99" customFormat="1" ht="12.75"/>
    <row r="410" s="99" customFormat="1" ht="12.75"/>
    <row r="411" s="99" customFormat="1" ht="12.75"/>
    <row r="412" s="99" customFormat="1" ht="12.75"/>
    <row r="413" s="99" customFormat="1" ht="12.75"/>
    <row r="414" s="99" customFormat="1" ht="12.75"/>
    <row r="415" s="99" customFormat="1" ht="12.75"/>
    <row r="416" s="99" customFormat="1" ht="12.75"/>
    <row r="417" s="99" customFormat="1" ht="12.75"/>
    <row r="418" s="99" customFormat="1" ht="12.75"/>
    <row r="419" s="99" customFormat="1" ht="12.75"/>
    <row r="420" s="99" customFormat="1" ht="12.75"/>
    <row r="421" s="99" customFormat="1" ht="12.75"/>
    <row r="422" s="99" customFormat="1" ht="12.75"/>
    <row r="423" s="99" customFormat="1" ht="12.75"/>
    <row r="424" s="99" customFormat="1" ht="12.75"/>
    <row r="425" s="99" customFormat="1" ht="12.75"/>
    <row r="426" s="99" customFormat="1" ht="12.75"/>
    <row r="427" s="99" customFormat="1" ht="12.75"/>
    <row r="428" s="99" customFormat="1" ht="12.75"/>
    <row r="429" s="99" customFormat="1" ht="12.75"/>
    <row r="430" s="99" customFormat="1" ht="12.75"/>
    <row r="431" s="99" customFormat="1" ht="12.75"/>
    <row r="432" s="99" customFormat="1" ht="12.75"/>
    <row r="433" s="99" customFormat="1" ht="12.75"/>
    <row r="434" s="99" customFormat="1" ht="12.75"/>
    <row r="435" s="99" customFormat="1" ht="12.75"/>
    <row r="436" s="99" customFormat="1" ht="12.75"/>
    <row r="437" s="99" customFormat="1" ht="12.75"/>
    <row r="438" s="99" customFormat="1" ht="12.75"/>
    <row r="439" s="99" customFormat="1" ht="12.75"/>
    <row r="440" s="99" customFormat="1" ht="12.75"/>
    <row r="441" s="99" customFormat="1" ht="12.75"/>
    <row r="442" s="99" customFormat="1" ht="12.75"/>
    <row r="443" s="99" customFormat="1" ht="12.75"/>
    <row r="444" s="99" customFormat="1" ht="12.75"/>
    <row r="445" s="99" customFormat="1" ht="12.75"/>
    <row r="446" s="99" customFormat="1" ht="12.75"/>
    <row r="447" s="99" customFormat="1" ht="12.75"/>
    <row r="448" s="99" customFormat="1" ht="12.75"/>
    <row r="449" s="99" customFormat="1" ht="12.75"/>
    <row r="450" s="99" customFormat="1" ht="12.75"/>
    <row r="451" s="99" customFormat="1" ht="12.75"/>
    <row r="452" s="99" customFormat="1" ht="12.75"/>
    <row r="453" s="99" customFormat="1" ht="12.75"/>
    <row r="454" s="99" customFormat="1" ht="12.75"/>
    <row r="455" s="99" customFormat="1" ht="12.75"/>
    <row r="456" s="99" customFormat="1" ht="12.75"/>
    <row r="457" s="99" customFormat="1" ht="12.75"/>
    <row r="458" s="99" customFormat="1" ht="12.75"/>
    <row r="459" s="99" customFormat="1" ht="12.75"/>
    <row r="460" s="99" customFormat="1" ht="12.75"/>
    <row r="461" s="99" customFormat="1" ht="12.75"/>
    <row r="462" s="99" customFormat="1" ht="12.75"/>
    <row r="463" s="99" customFormat="1" ht="12.75"/>
    <row r="464" s="99" customFormat="1" ht="12.75"/>
    <row r="465" s="99" customFormat="1" ht="12.75"/>
    <row r="466" s="99" customFormat="1" ht="12.75"/>
    <row r="467" s="99" customFormat="1" ht="12.75"/>
    <row r="468" s="99" customFormat="1" ht="12.75"/>
    <row r="469" s="99" customFormat="1" ht="12.75"/>
    <row r="470" s="99" customFormat="1" ht="12.75"/>
    <row r="471" s="99" customFormat="1" ht="12.75"/>
    <row r="472" s="99" customFormat="1" ht="12.75"/>
    <row r="473" s="99" customFormat="1" ht="12.75"/>
    <row r="474" s="99" customFormat="1" ht="12.75"/>
    <row r="475" s="99" customFormat="1" ht="12.75"/>
    <row r="476" s="99" customFormat="1" ht="12.75"/>
    <row r="477" s="99" customFormat="1" ht="12.75"/>
    <row r="478" s="99" customFormat="1" ht="12.75"/>
    <row r="479" s="99" customFormat="1" ht="12.75"/>
    <row r="480" s="99" customFormat="1" ht="12.75"/>
    <row r="481" s="99" customFormat="1" ht="12.75"/>
    <row r="482" s="99" customFormat="1" ht="12.75"/>
    <row r="483" s="99" customFormat="1" ht="12.75"/>
    <row r="484" s="99" customFormat="1" ht="12.75"/>
    <row r="485" s="99" customFormat="1" ht="12.75"/>
    <row r="486" s="99" customFormat="1" ht="12.75"/>
    <row r="487" s="99" customFormat="1" ht="12.75"/>
    <row r="488" s="99" customFormat="1" ht="12.75"/>
    <row r="489" s="99" customFormat="1" ht="12.75"/>
    <row r="490" s="99" customFormat="1" ht="12.75"/>
    <row r="491" s="99" customFormat="1" ht="12.75"/>
    <row r="492" s="99" customFormat="1" ht="12.75"/>
    <row r="493" s="99" customFormat="1" ht="12.75"/>
    <row r="494" s="99" customFormat="1" ht="12.75"/>
    <row r="495" s="99" customFormat="1" ht="12.75"/>
    <row r="496" s="99" customFormat="1" ht="12.75"/>
    <row r="497" s="99" customFormat="1" ht="12.75"/>
    <row r="498" s="99" customFormat="1" ht="12.75"/>
    <row r="499" s="99" customFormat="1" ht="12.75"/>
    <row r="500" s="99" customFormat="1" ht="12.75"/>
    <row r="501" s="99" customFormat="1" ht="12.75"/>
    <row r="502" s="99" customFormat="1" ht="12.75"/>
    <row r="503" s="99" customFormat="1" ht="12.75"/>
    <row r="504" s="99" customFormat="1" ht="12.75"/>
    <row r="505" s="99" customFormat="1" ht="12.75"/>
    <row r="506" s="99" customFormat="1" ht="12.75"/>
    <row r="507" s="99" customFormat="1" ht="12.75"/>
    <row r="508" s="99" customFormat="1" ht="12.75"/>
    <row r="509" s="99" customFormat="1" ht="12.75"/>
    <row r="510" s="99" customFormat="1" ht="12.75"/>
    <row r="511" s="99" customFormat="1" ht="12.75"/>
    <row r="512" s="99" customFormat="1" ht="12.75"/>
    <row r="513" s="99" customFormat="1" ht="12.75"/>
    <row r="514" s="99" customFormat="1" ht="12.75"/>
    <row r="515" s="99" customFormat="1" ht="12.75"/>
    <row r="516" s="99" customFormat="1" ht="12.75"/>
    <row r="517" s="99" customFormat="1" ht="12.75"/>
    <row r="518" s="99" customFormat="1" ht="12.75"/>
    <row r="519" s="99" customFormat="1" ht="12.75"/>
    <row r="520" s="99" customFormat="1" ht="12.75"/>
    <row r="521" s="99" customFormat="1" ht="12.75"/>
    <row r="522" s="99" customFormat="1" ht="12.75"/>
    <row r="523" s="99" customFormat="1" ht="12.75"/>
    <row r="524" s="99" customFormat="1" ht="12.75"/>
    <row r="525" s="99" customFormat="1" ht="12.75"/>
    <row r="526" s="99" customFormat="1" ht="12.75"/>
    <row r="527" s="99" customFormat="1" ht="12.75"/>
    <row r="528" s="99" customFormat="1" ht="12.75"/>
    <row r="529" s="99" customFormat="1" ht="12.75"/>
    <row r="530" s="99" customFormat="1" ht="12.75"/>
    <row r="531" s="99" customFormat="1" ht="12.75"/>
    <row r="532" s="99" customFormat="1" ht="12.75"/>
    <row r="533" s="99" customFormat="1" ht="12.75"/>
    <row r="534" s="99" customFormat="1" ht="12.75"/>
    <row r="535" s="99" customFormat="1" ht="12.75"/>
    <row r="536" s="99" customFormat="1" ht="12.75"/>
    <row r="537" s="99" customFormat="1" ht="12.75"/>
    <row r="538" s="99" customFormat="1" ht="12.75"/>
    <row r="539" s="99" customFormat="1" ht="12.75"/>
    <row r="540" s="99" customFormat="1" ht="12.75"/>
    <row r="541" s="99" customFormat="1" ht="12.75"/>
    <row r="542" s="99" customFormat="1" ht="12.75"/>
    <row r="543" s="99" customFormat="1" ht="12.75"/>
    <row r="544" s="99" customFormat="1" ht="12.75"/>
    <row r="545" s="99" customFormat="1" ht="12.75"/>
    <row r="546" s="99" customFormat="1" ht="12.75"/>
    <row r="547" s="99" customFormat="1" ht="12.75"/>
    <row r="548" s="99" customFormat="1" ht="12.75"/>
    <row r="549" s="99" customFormat="1" ht="12.75"/>
    <row r="550" s="99" customFormat="1" ht="12.75"/>
    <row r="551" s="99" customFormat="1" ht="12.75"/>
    <row r="552" s="99" customFormat="1" ht="12.75"/>
    <row r="553" s="99" customFormat="1" ht="12.75"/>
    <row r="554" s="99" customFormat="1" ht="12.75"/>
    <row r="555" s="99" customFormat="1" ht="12.75"/>
    <row r="556" s="99" customFormat="1" ht="12.75"/>
    <row r="557" s="99" customFormat="1" ht="12.75"/>
    <row r="558" s="99" customFormat="1" ht="12.75"/>
    <row r="559" s="99" customFormat="1" ht="12.75"/>
    <row r="560" s="99" customFormat="1" ht="12.75"/>
    <row r="561" s="99" customFormat="1" ht="12.75"/>
    <row r="562" s="99" customFormat="1" ht="12.75"/>
    <row r="563" s="99" customFormat="1" ht="12.75"/>
    <row r="564" s="99" customFormat="1" ht="12.75"/>
    <row r="565" s="99" customFormat="1" ht="12.75"/>
    <row r="566" s="99" customFormat="1" ht="12.75"/>
    <row r="567" s="99" customFormat="1" ht="12.75"/>
    <row r="568" s="99" customFormat="1" ht="12.75"/>
    <row r="569" s="99" customFormat="1" ht="12.75"/>
    <row r="570" s="99" customFormat="1" ht="12.75"/>
    <row r="571" s="99" customFormat="1" ht="12.75"/>
    <row r="572" s="99" customFormat="1" ht="12.75"/>
    <row r="573" s="99" customFormat="1" ht="12.75"/>
    <row r="574" s="99" customFormat="1" ht="12.75"/>
    <row r="575" s="99" customFormat="1" ht="12.75"/>
    <row r="576" s="99" customFormat="1" ht="12.75"/>
    <row r="577" s="99" customFormat="1" ht="12.75"/>
    <row r="578" s="99" customFormat="1" ht="12.75"/>
    <row r="579" s="99" customFormat="1" ht="12.75"/>
    <row r="580" s="99" customFormat="1" ht="12.75"/>
    <row r="581" s="99" customFormat="1" ht="12.75"/>
    <row r="582" s="99" customFormat="1" ht="12.75"/>
    <row r="583" s="99" customFormat="1" ht="12.75"/>
    <row r="584" s="99" customFormat="1" ht="12.75"/>
    <row r="585" s="99" customFormat="1" ht="12.75"/>
    <row r="586" s="99" customFormat="1" ht="12.75"/>
    <row r="587" s="99" customFormat="1" ht="12.75"/>
    <row r="588" s="99" customFormat="1" ht="12.75"/>
    <row r="589" s="99" customFormat="1" ht="12.75"/>
    <row r="590" s="99" customFormat="1" ht="12.75"/>
    <row r="591" s="99" customFormat="1" ht="12.75"/>
    <row r="592" s="99" customFormat="1" ht="12.75"/>
    <row r="593" s="99" customFormat="1" ht="12.75"/>
    <row r="594" s="99" customFormat="1" ht="12.75"/>
    <row r="595" s="99" customFormat="1" ht="12.75"/>
    <row r="596" s="99" customFormat="1" ht="12.75"/>
    <row r="597" s="99" customFormat="1" ht="12.75"/>
    <row r="598" s="99" customFormat="1" ht="12.75"/>
    <row r="599" s="99" customFormat="1" ht="12.75"/>
    <row r="600" s="99" customFormat="1" ht="12.75"/>
    <row r="601" s="99" customFormat="1" ht="12.75"/>
    <row r="602" s="99" customFormat="1" ht="12.75"/>
    <row r="603" s="99" customFormat="1" ht="12.75"/>
    <row r="604" s="99" customFormat="1" ht="12.75"/>
    <row r="605" s="99" customFormat="1" ht="12.75"/>
    <row r="606" s="99" customFormat="1" ht="12.75"/>
    <row r="607" s="99" customFormat="1" ht="12.75"/>
    <row r="608" s="99" customFormat="1" ht="12.75"/>
    <row r="609" s="99" customFormat="1" ht="12.75"/>
    <row r="610" s="99" customFormat="1" ht="12.75"/>
    <row r="611" s="99" customFormat="1" ht="12.75"/>
    <row r="612" s="99" customFormat="1" ht="12.75"/>
    <row r="613" s="99" customFormat="1" ht="12.75"/>
    <row r="614" s="99" customFormat="1" ht="12.75"/>
    <row r="615" s="99" customFormat="1" ht="12.75"/>
    <row r="616" s="99" customFormat="1" ht="12.75"/>
    <row r="617" s="99" customFormat="1" ht="12.75"/>
    <row r="618" s="99" customFormat="1" ht="12.75"/>
    <row r="619" s="99" customFormat="1" ht="12.75"/>
    <row r="620" s="99" customFormat="1" ht="12.75"/>
    <row r="621" s="99" customFormat="1" ht="12.75"/>
    <row r="622" s="99" customFormat="1" ht="12.75"/>
    <row r="623" s="99" customFormat="1" ht="12.75"/>
    <row r="624" s="99" customFormat="1" ht="12.75"/>
    <row r="625" s="99" customFormat="1" ht="12.75"/>
    <row r="626" s="99" customFormat="1" ht="12.75"/>
    <row r="627" s="99" customFormat="1" ht="12.75"/>
    <row r="628" s="99" customFormat="1" ht="12.75"/>
    <row r="629" s="99" customFormat="1" ht="12.75"/>
    <row r="630" s="99" customFormat="1" ht="12.75"/>
    <row r="631" s="99" customFormat="1" ht="12.75"/>
    <row r="632" s="99" customFormat="1" ht="12.75"/>
    <row r="633" s="99" customFormat="1" ht="12.75"/>
  </sheetData>
  <sheetProtection password="EF65" sheet="1" objects="1" scenarios="1"/>
  <mergeCells count="133">
    <mergeCell ref="D42:F42"/>
    <mergeCell ref="G42:I42"/>
    <mergeCell ref="B45:C45"/>
    <mergeCell ref="D44:F44"/>
    <mergeCell ref="D45:F45"/>
    <mergeCell ref="B43:C43"/>
    <mergeCell ref="D43:F43"/>
    <mergeCell ref="G43:I43"/>
    <mergeCell ref="A47:I47"/>
    <mergeCell ref="G46:I46"/>
    <mergeCell ref="G45:I45"/>
    <mergeCell ref="G38:I38"/>
    <mergeCell ref="G44:I44"/>
    <mergeCell ref="G39:I39"/>
    <mergeCell ref="G41:I41"/>
    <mergeCell ref="G40:I40"/>
    <mergeCell ref="B44:C44"/>
    <mergeCell ref="B42:C42"/>
    <mergeCell ref="H18:I18"/>
    <mergeCell ref="F19:G19"/>
    <mergeCell ref="H19:I19"/>
    <mergeCell ref="H21:I21"/>
    <mergeCell ref="H20:I20"/>
    <mergeCell ref="G36:I36"/>
    <mergeCell ref="D35:F35"/>
    <mergeCell ref="D36:F36"/>
    <mergeCell ref="G34:I34"/>
    <mergeCell ref="G29:I29"/>
    <mergeCell ref="A30:I30"/>
    <mergeCell ref="B29:C29"/>
    <mergeCell ref="G35:I35"/>
    <mergeCell ref="G33:I33"/>
    <mergeCell ref="A1:I1"/>
    <mergeCell ref="A37:I37"/>
    <mergeCell ref="G2:I2"/>
    <mergeCell ref="E6:F6"/>
    <mergeCell ref="E8:F8"/>
    <mergeCell ref="E7:F7"/>
    <mergeCell ref="A14:I14"/>
    <mergeCell ref="E5:F5"/>
    <mergeCell ref="D18:E18"/>
    <mergeCell ref="G25:I25"/>
    <mergeCell ref="A15:A16"/>
    <mergeCell ref="G23:I23"/>
    <mergeCell ref="A22:I22"/>
    <mergeCell ref="D15:E15"/>
    <mergeCell ref="D19:E19"/>
    <mergeCell ref="D20:E20"/>
    <mergeCell ref="D16:E16"/>
    <mergeCell ref="D17:E17"/>
    <mergeCell ref="F15:G15"/>
    <mergeCell ref="D21:E21"/>
    <mergeCell ref="G28:I28"/>
    <mergeCell ref="B27:C27"/>
    <mergeCell ref="D34:F34"/>
    <mergeCell ref="B31:C31"/>
    <mergeCell ref="B32:C32"/>
    <mergeCell ref="B33:C33"/>
    <mergeCell ref="B34:C34"/>
    <mergeCell ref="B28:C28"/>
    <mergeCell ref="D29:F29"/>
    <mergeCell ref="G32:I32"/>
    <mergeCell ref="A3:I3"/>
    <mergeCell ref="A4:C4"/>
    <mergeCell ref="A2:B2"/>
    <mergeCell ref="C2:E2"/>
    <mergeCell ref="H4:I4"/>
    <mergeCell ref="E4:F4"/>
    <mergeCell ref="H5:I5"/>
    <mergeCell ref="G31:I31"/>
    <mergeCell ref="D31:F31"/>
    <mergeCell ref="H6:I6"/>
    <mergeCell ref="H7:I7"/>
    <mergeCell ref="D28:F28"/>
    <mergeCell ref="H8:I8"/>
    <mergeCell ref="A26:I26"/>
    <mergeCell ref="G27:I27"/>
    <mergeCell ref="H9:I9"/>
    <mergeCell ref="H10:I10"/>
    <mergeCell ref="H11:I11"/>
    <mergeCell ref="D27:F27"/>
    <mergeCell ref="B9:C9"/>
    <mergeCell ref="B10:C10"/>
    <mergeCell ref="B11:C11"/>
    <mergeCell ref="E12:F12"/>
    <mergeCell ref="E9:F9"/>
    <mergeCell ref="E10:F10"/>
    <mergeCell ref="G24:I24"/>
    <mergeCell ref="E11:F11"/>
    <mergeCell ref="B5:C5"/>
    <mergeCell ref="B6:C6"/>
    <mergeCell ref="B7:C7"/>
    <mergeCell ref="B8:C8"/>
    <mergeCell ref="D46:F46"/>
    <mergeCell ref="B38:C38"/>
    <mergeCell ref="B39:C39"/>
    <mergeCell ref="D32:F32"/>
    <mergeCell ref="B46:C46"/>
    <mergeCell ref="D38:F38"/>
    <mergeCell ref="D39:F39"/>
    <mergeCell ref="D40:F40"/>
    <mergeCell ref="D41:F41"/>
    <mergeCell ref="B35:C35"/>
    <mergeCell ref="H12:I12"/>
    <mergeCell ref="B13:C13"/>
    <mergeCell ref="E13:F13"/>
    <mergeCell ref="H13:I13"/>
    <mergeCell ref="B12:C12"/>
    <mergeCell ref="H15:I15"/>
    <mergeCell ref="H16:I16"/>
    <mergeCell ref="F17:G17"/>
    <mergeCell ref="H17:I17"/>
    <mergeCell ref="B19:C19"/>
    <mergeCell ref="B20:C20"/>
    <mergeCell ref="B21:C21"/>
    <mergeCell ref="F16:G16"/>
    <mergeCell ref="F18:G18"/>
    <mergeCell ref="F20:G20"/>
    <mergeCell ref="F21:G21"/>
    <mergeCell ref="B15:C15"/>
    <mergeCell ref="B16:C16"/>
    <mergeCell ref="B17:C17"/>
    <mergeCell ref="B18:C18"/>
    <mergeCell ref="B40:C40"/>
    <mergeCell ref="B41:C41"/>
    <mergeCell ref="D33:F33"/>
    <mergeCell ref="D23:F23"/>
    <mergeCell ref="B23:C23"/>
    <mergeCell ref="B36:C36"/>
    <mergeCell ref="B24:C24"/>
    <mergeCell ref="B25:C25"/>
    <mergeCell ref="D24:F24"/>
    <mergeCell ref="D25:F25"/>
  </mergeCells>
  <printOptions horizontalCentered="1" verticalCentered="1"/>
  <pageMargins left="0.3937007874015748" right="0.3937007874015748" top="0.3937007874015748" bottom="0.1968503937007874" header="0.5118110236220472" footer="0.5118110236220472"/>
  <pageSetup fitToHeight="1" fitToWidth="1" horizontalDpi="300" verticalDpi="3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K53"/>
  <sheetViews>
    <sheetView showZeros="0" workbookViewId="0" topLeftCell="A1">
      <selection activeCell="K4" sqref="K4"/>
    </sheetView>
  </sheetViews>
  <sheetFormatPr defaultColWidth="9.140625" defaultRowHeight="12.75"/>
  <cols>
    <col min="1" max="1" width="11.140625" style="25" customWidth="1"/>
    <col min="2" max="2" width="20.421875" style="25" customWidth="1"/>
    <col min="3" max="3" width="14.140625" style="25" customWidth="1"/>
    <col min="4" max="4" width="4.8515625" style="25" customWidth="1"/>
    <col min="5" max="5" width="11.8515625" style="25" customWidth="1"/>
    <col min="6" max="6" width="11.00390625" style="25" customWidth="1"/>
    <col min="7" max="7" width="3.140625" style="25" customWidth="1"/>
    <col min="8" max="8" width="6.7109375" style="25" customWidth="1"/>
    <col min="9" max="9" width="10.28125" style="25" customWidth="1"/>
    <col min="10" max="11" width="6.7109375" style="25" customWidth="1"/>
    <col min="12" max="16384" width="9.140625" style="24" customWidth="1"/>
  </cols>
  <sheetData>
    <row r="1" spans="1:11" ht="12.75">
      <c r="A1" s="683" t="s">
        <v>48</v>
      </c>
      <c r="B1" s="684"/>
      <c r="C1" s="684"/>
      <c r="D1" s="684"/>
      <c r="E1" s="684"/>
      <c r="F1" s="684"/>
      <c r="G1" s="684"/>
      <c r="H1" s="684"/>
      <c r="I1" s="684"/>
      <c r="J1" s="684"/>
      <c r="K1" s="684"/>
    </row>
    <row r="2" spans="1:11" ht="13.5" customHeight="1" thickBot="1">
      <c r="A2" s="685" t="s">
        <v>40</v>
      </c>
      <c r="B2" s="686"/>
      <c r="C2" s="686"/>
      <c r="D2" s="686"/>
      <c r="E2" s="686"/>
      <c r="F2" s="686"/>
      <c r="G2" s="686"/>
      <c r="H2" s="686"/>
      <c r="I2" s="686"/>
      <c r="J2" s="686"/>
      <c r="K2" s="686"/>
    </row>
    <row r="3" spans="1:11" ht="16.5" customHeight="1">
      <c r="A3" s="687" t="s">
        <v>73</v>
      </c>
      <c r="B3" s="688"/>
      <c r="C3" s="688"/>
      <c r="D3" s="688"/>
      <c r="E3" s="688"/>
      <c r="F3" s="688"/>
      <c r="G3" s="688"/>
      <c r="H3" s="688"/>
      <c r="I3" s="688"/>
      <c r="J3" s="689"/>
      <c r="K3" s="262"/>
    </row>
    <row r="4" spans="1:11" ht="16.5" customHeight="1">
      <c r="A4" s="659" t="s">
        <v>77</v>
      </c>
      <c r="B4" s="660"/>
      <c r="C4" s="660"/>
      <c r="D4" s="660"/>
      <c r="E4" s="660"/>
      <c r="F4" s="660"/>
      <c r="G4" s="660"/>
      <c r="H4" s="660"/>
      <c r="I4" s="661"/>
      <c r="J4" s="662"/>
      <c r="K4" s="260"/>
    </row>
    <row r="5" spans="1:11" ht="16.5" customHeight="1">
      <c r="A5" s="659" t="s">
        <v>127</v>
      </c>
      <c r="B5" s="660"/>
      <c r="C5" s="660"/>
      <c r="D5" s="660"/>
      <c r="E5" s="660"/>
      <c r="F5" s="660"/>
      <c r="G5" s="660"/>
      <c r="H5" s="660"/>
      <c r="I5" s="661"/>
      <c r="J5" s="662"/>
      <c r="K5" s="260"/>
    </row>
    <row r="6" spans="1:11" ht="16.5" customHeight="1">
      <c r="A6" s="659" t="s">
        <v>128</v>
      </c>
      <c r="B6" s="660"/>
      <c r="C6" s="660"/>
      <c r="D6" s="660"/>
      <c r="E6" s="660"/>
      <c r="F6" s="660"/>
      <c r="G6" s="660"/>
      <c r="H6" s="660"/>
      <c r="I6" s="661"/>
      <c r="J6" s="662"/>
      <c r="K6" s="260"/>
    </row>
    <row r="7" spans="1:11" ht="16.5" customHeight="1">
      <c r="A7" s="659" t="s">
        <v>212</v>
      </c>
      <c r="B7" s="660"/>
      <c r="C7" s="660"/>
      <c r="D7" s="660"/>
      <c r="E7" s="660"/>
      <c r="F7" s="660"/>
      <c r="G7" s="660"/>
      <c r="H7" s="660"/>
      <c r="I7" s="661"/>
      <c r="J7" s="662"/>
      <c r="K7" s="260"/>
    </row>
    <row r="8" spans="1:11" ht="16.5" customHeight="1">
      <c r="A8" s="659" t="s">
        <v>285</v>
      </c>
      <c r="B8" s="660"/>
      <c r="C8" s="660"/>
      <c r="D8" s="660"/>
      <c r="E8" s="660"/>
      <c r="F8" s="660"/>
      <c r="G8" s="660"/>
      <c r="H8" s="660"/>
      <c r="I8" s="661"/>
      <c r="J8" s="662"/>
      <c r="K8" s="260"/>
    </row>
    <row r="9" spans="1:11" ht="24" customHeight="1">
      <c r="A9" s="659" t="s">
        <v>255</v>
      </c>
      <c r="B9" s="660"/>
      <c r="C9" s="660"/>
      <c r="D9" s="660"/>
      <c r="E9" s="660"/>
      <c r="F9" s="660"/>
      <c r="G9" s="660"/>
      <c r="H9" s="660"/>
      <c r="I9" s="661"/>
      <c r="J9" s="662"/>
      <c r="K9" s="260"/>
    </row>
    <row r="10" spans="1:11" ht="16.5" customHeight="1">
      <c r="A10" s="659" t="s">
        <v>118</v>
      </c>
      <c r="B10" s="660"/>
      <c r="C10" s="660"/>
      <c r="D10" s="660"/>
      <c r="E10" s="660"/>
      <c r="F10" s="660"/>
      <c r="G10" s="660"/>
      <c r="H10" s="660"/>
      <c r="I10" s="661"/>
      <c r="J10" s="662"/>
      <c r="K10" s="260"/>
    </row>
    <row r="11" spans="1:11" ht="16.5" customHeight="1">
      <c r="A11" s="659" t="s">
        <v>107</v>
      </c>
      <c r="B11" s="660"/>
      <c r="C11" s="660"/>
      <c r="D11" s="660"/>
      <c r="E11" s="660"/>
      <c r="F11" s="660"/>
      <c r="G11" s="660"/>
      <c r="H11" s="660"/>
      <c r="I11" s="661"/>
      <c r="J11" s="662"/>
      <c r="K11" s="260"/>
    </row>
    <row r="12" spans="1:11" ht="16.5" customHeight="1">
      <c r="A12" s="659" t="s">
        <v>440</v>
      </c>
      <c r="B12" s="660"/>
      <c r="C12" s="660"/>
      <c r="D12" s="660"/>
      <c r="E12" s="660"/>
      <c r="F12" s="660"/>
      <c r="G12" s="660"/>
      <c r="H12" s="660"/>
      <c r="I12" s="661"/>
      <c r="J12" s="662"/>
      <c r="K12" s="260"/>
    </row>
    <row r="13" spans="1:11" ht="16.5" customHeight="1">
      <c r="A13" s="659" t="s">
        <v>439</v>
      </c>
      <c r="B13" s="660"/>
      <c r="C13" s="660"/>
      <c r="D13" s="660"/>
      <c r="E13" s="660"/>
      <c r="F13" s="660"/>
      <c r="G13" s="660"/>
      <c r="H13" s="660"/>
      <c r="I13" s="661"/>
      <c r="J13" s="662"/>
      <c r="K13" s="260"/>
    </row>
    <row r="14" spans="1:11" ht="16.5" customHeight="1">
      <c r="A14" s="659" t="s">
        <v>119</v>
      </c>
      <c r="B14" s="660"/>
      <c r="C14" s="660"/>
      <c r="D14" s="660"/>
      <c r="E14" s="660"/>
      <c r="F14" s="660"/>
      <c r="G14" s="660"/>
      <c r="H14" s="660"/>
      <c r="I14" s="661"/>
      <c r="J14" s="662"/>
      <c r="K14" s="260"/>
    </row>
    <row r="15" spans="1:11" ht="16.5" customHeight="1">
      <c r="A15" s="659" t="s">
        <v>78</v>
      </c>
      <c r="B15" s="660"/>
      <c r="C15" s="660"/>
      <c r="D15" s="660"/>
      <c r="E15" s="660"/>
      <c r="F15" s="660"/>
      <c r="G15" s="660"/>
      <c r="H15" s="660"/>
      <c r="I15" s="661"/>
      <c r="J15" s="662"/>
      <c r="K15" s="260"/>
    </row>
    <row r="16" spans="1:11" ht="16.5" customHeight="1" thickBot="1">
      <c r="A16" s="690" t="s">
        <v>79</v>
      </c>
      <c r="B16" s="691"/>
      <c r="C16" s="691"/>
      <c r="D16" s="691"/>
      <c r="E16" s="691"/>
      <c r="F16" s="691"/>
      <c r="G16" s="691"/>
      <c r="H16" s="691"/>
      <c r="I16" s="692"/>
      <c r="J16" s="693"/>
      <c r="K16" s="261">
        <f>SUM(K4:K15)</f>
        <v>0</v>
      </c>
    </row>
    <row r="17" spans="1:11" ht="6" customHeight="1" thickBot="1">
      <c r="A17" s="658"/>
      <c r="B17" s="658"/>
      <c r="C17" s="658"/>
      <c r="D17" s="658"/>
      <c r="E17" s="658"/>
      <c r="F17" s="658"/>
      <c r="G17" s="658"/>
      <c r="H17" s="658"/>
      <c r="I17" s="658"/>
      <c r="J17" s="658"/>
      <c r="K17" s="658"/>
    </row>
    <row r="18" spans="1:11" ht="26.25" customHeight="1">
      <c r="A18" s="664" t="s">
        <v>447</v>
      </c>
      <c r="B18" s="665"/>
      <c r="C18" s="665"/>
      <c r="D18" s="665"/>
      <c r="E18" s="665"/>
      <c r="F18" s="665"/>
      <c r="G18" s="665"/>
      <c r="H18" s="665"/>
      <c r="I18" s="665"/>
      <c r="J18" s="665"/>
      <c r="K18" s="665"/>
    </row>
    <row r="19" spans="1:11" ht="9" customHeight="1" thickBot="1">
      <c r="A19" s="663"/>
      <c r="B19" s="337"/>
      <c r="C19" s="337"/>
      <c r="D19" s="337"/>
      <c r="E19" s="337"/>
      <c r="F19" s="337"/>
      <c r="G19" s="337"/>
      <c r="H19" s="337"/>
      <c r="I19" s="337"/>
      <c r="J19" s="337"/>
      <c r="K19" s="337"/>
    </row>
    <row r="20" spans="1:11" ht="13.5" customHeight="1">
      <c r="A20" s="718" t="s">
        <v>286</v>
      </c>
      <c r="B20" s="517"/>
      <c r="C20" s="711" t="s">
        <v>287</v>
      </c>
      <c r="D20" s="711"/>
      <c r="E20" s="714"/>
      <c r="F20" s="714"/>
      <c r="G20" s="714"/>
      <c r="H20" s="714"/>
      <c r="I20" s="714"/>
      <c r="J20" s="714"/>
      <c r="K20" s="714"/>
    </row>
    <row r="21" spans="1:11" ht="18" customHeight="1">
      <c r="A21" s="715"/>
      <c r="B21" s="716"/>
      <c r="C21" s="712"/>
      <c r="D21" s="713"/>
      <c r="E21" s="717"/>
      <c r="F21" s="717"/>
      <c r="G21" s="717"/>
      <c r="H21" s="717"/>
      <c r="I21" s="717"/>
      <c r="J21" s="717"/>
      <c r="K21" s="717"/>
    </row>
    <row r="22" spans="1:11" ht="13.5" customHeight="1">
      <c r="A22" s="668" t="s">
        <v>288</v>
      </c>
      <c r="B22" s="669"/>
      <c r="C22" s="669"/>
      <c r="D22" s="669"/>
      <c r="E22" s="669"/>
      <c r="F22" s="669"/>
      <c r="G22" s="669"/>
      <c r="H22" s="669"/>
      <c r="I22" s="669"/>
      <c r="J22" s="669"/>
      <c r="K22" s="669"/>
    </row>
    <row r="23" spans="1:11" ht="18" customHeight="1">
      <c r="A23" s="674" t="str">
        <f>+CONCATENATE(ZAKL_DATA!D21," ",ZAKL_DATA!D20," ",ZAKL_DATA!D22)</f>
        <v>  </v>
      </c>
      <c r="B23" s="675"/>
      <c r="C23" s="675"/>
      <c r="D23" s="675"/>
      <c r="E23" s="675"/>
      <c r="F23" s="675"/>
      <c r="G23" s="675"/>
      <c r="H23" s="675"/>
      <c r="I23" s="675"/>
      <c r="J23" s="675"/>
      <c r="K23" s="676"/>
    </row>
    <row r="24" spans="1:11" ht="13.5" customHeight="1">
      <c r="A24" s="668" t="s">
        <v>441</v>
      </c>
      <c r="B24" s="669"/>
      <c r="C24" s="669"/>
      <c r="D24" s="669"/>
      <c r="E24" s="669"/>
      <c r="F24" s="669"/>
      <c r="G24" s="669"/>
      <c r="H24" s="669"/>
      <c r="I24" s="669"/>
      <c r="J24" s="669"/>
      <c r="K24" s="669"/>
    </row>
    <row r="25" spans="1:11" ht="18" customHeight="1">
      <c r="A25" s="674"/>
      <c r="B25" s="675"/>
      <c r="C25" s="675"/>
      <c r="D25" s="675"/>
      <c r="E25" s="675"/>
      <c r="F25" s="675"/>
      <c r="G25" s="675"/>
      <c r="H25" s="675"/>
      <c r="I25" s="675"/>
      <c r="J25" s="675"/>
      <c r="K25" s="676"/>
    </row>
    <row r="26" spans="1:11" ht="13.5" customHeight="1">
      <c r="A26" s="677" t="s">
        <v>442</v>
      </c>
      <c r="B26" s="669"/>
      <c r="C26" s="669"/>
      <c r="D26" s="669"/>
      <c r="E26" s="669"/>
      <c r="F26" s="669"/>
      <c r="G26" s="669"/>
      <c r="H26" s="669"/>
      <c r="I26" s="669"/>
      <c r="J26" s="669"/>
      <c r="K26" s="669"/>
    </row>
    <row r="27" spans="1:11" ht="13.5" customHeight="1">
      <c r="A27" s="677" t="s">
        <v>289</v>
      </c>
      <c r="B27" s="669"/>
      <c r="C27" s="669"/>
      <c r="D27" s="669"/>
      <c r="E27" s="669"/>
      <c r="F27" s="669"/>
      <c r="G27" s="669"/>
      <c r="H27" s="669"/>
      <c r="I27" s="669"/>
      <c r="J27" s="669"/>
      <c r="K27" s="669"/>
    </row>
    <row r="28" spans="1:11" ht="13.5" customHeight="1">
      <c r="A28" s="668" t="s">
        <v>290</v>
      </c>
      <c r="B28" s="669"/>
      <c r="C28" s="669"/>
      <c r="D28" s="669"/>
      <c r="E28" s="669"/>
      <c r="F28" s="669"/>
      <c r="G28" s="669"/>
      <c r="H28" s="669"/>
      <c r="I28" s="669"/>
      <c r="J28" s="669"/>
      <c r="K28" s="669"/>
    </row>
    <row r="29" spans="1:11" ht="18" customHeight="1">
      <c r="A29" s="674" t="str">
        <f>+CONCATENATE(ZAKL_DATA!D21," ",ZAKL_DATA!D20," ",ZAKL_DATA!D22)</f>
        <v>  </v>
      </c>
      <c r="B29" s="675"/>
      <c r="C29" s="675"/>
      <c r="D29" s="675"/>
      <c r="E29" s="675"/>
      <c r="F29" s="675"/>
      <c r="G29" s="675"/>
      <c r="H29" s="675"/>
      <c r="I29" s="675"/>
      <c r="J29" s="675"/>
      <c r="K29" s="676"/>
    </row>
    <row r="30" spans="1:11" ht="21.75" customHeight="1">
      <c r="A30" s="719" t="s">
        <v>207</v>
      </c>
      <c r="B30" s="720"/>
      <c r="C30" s="731" t="s">
        <v>292</v>
      </c>
      <c r="D30" s="731"/>
      <c r="E30" s="731"/>
      <c r="F30" s="731"/>
      <c r="G30" s="723" t="s">
        <v>291</v>
      </c>
      <c r="H30" s="724"/>
      <c r="I30" s="724"/>
      <c r="J30" s="724"/>
      <c r="K30" s="724"/>
    </row>
    <row r="31" spans="1:11" ht="18" customHeight="1">
      <c r="A31" s="721">
        <f ca="1">+TODAY()</f>
        <v>40297</v>
      </c>
      <c r="B31" s="722"/>
      <c r="C31" s="732"/>
      <c r="D31" s="732"/>
      <c r="E31" s="732"/>
      <c r="F31" s="732"/>
      <c r="G31" s="725"/>
      <c r="H31" s="726"/>
      <c r="I31" s="726"/>
      <c r="J31" s="726"/>
      <c r="K31" s="727"/>
    </row>
    <row r="32" spans="1:11" ht="18" customHeight="1">
      <c r="A32" s="733"/>
      <c r="B32" s="734"/>
      <c r="C32" s="732"/>
      <c r="D32" s="732"/>
      <c r="E32" s="732"/>
      <c r="F32" s="732"/>
      <c r="G32" s="728"/>
      <c r="H32" s="729"/>
      <c r="I32" s="729"/>
      <c r="J32" s="729"/>
      <c r="K32" s="730"/>
    </row>
    <row r="33" spans="1:11" ht="9.75" customHeight="1" thickBot="1">
      <c r="A33" s="670"/>
      <c r="B33" s="395"/>
      <c r="C33" s="395"/>
      <c r="D33" s="395"/>
      <c r="E33" s="395"/>
      <c r="F33" s="395"/>
      <c r="G33" s="395"/>
      <c r="H33" s="395"/>
      <c r="I33" s="395"/>
      <c r="J33" s="395"/>
      <c r="K33" s="395"/>
    </row>
    <row r="34" spans="1:11" ht="15" customHeight="1">
      <c r="A34" s="569" t="s">
        <v>304</v>
      </c>
      <c r="B34" s="570"/>
      <c r="C34" s="570"/>
      <c r="D34" s="570"/>
      <c r="E34" s="570"/>
      <c r="F34" s="570"/>
      <c r="G34" s="570"/>
      <c r="H34" s="570"/>
      <c r="I34" s="570"/>
      <c r="J34" s="570"/>
      <c r="K34" s="570"/>
    </row>
    <row r="35" spans="1:11" s="29" customFormat="1" ht="18" customHeight="1">
      <c r="A35" s="27" t="s">
        <v>256</v>
      </c>
      <c r="B35" s="27"/>
      <c r="C35" s="216"/>
      <c r="D35" s="117"/>
      <c r="E35" s="27" t="s">
        <v>49</v>
      </c>
      <c r="F35" s="217"/>
      <c r="G35" s="117"/>
      <c r="H35" s="27" t="s">
        <v>181</v>
      </c>
      <c r="I35" s="28"/>
      <c r="J35" s="28"/>
      <c r="K35" s="28"/>
    </row>
    <row r="36" spans="1:11" s="29" customFormat="1" ht="18" customHeight="1">
      <c r="A36" s="27" t="s">
        <v>257</v>
      </c>
      <c r="B36" s="27"/>
      <c r="C36" s="27"/>
      <c r="D36" s="701"/>
      <c r="E36" s="702"/>
      <c r="F36" s="703"/>
      <c r="G36" s="699" t="s">
        <v>104</v>
      </c>
      <c r="H36" s="700"/>
      <c r="I36" s="701"/>
      <c r="J36" s="702"/>
      <c r="K36" s="703"/>
    </row>
    <row r="37" spans="1:11" s="29" customFormat="1" ht="12" customHeight="1">
      <c r="A37" s="27"/>
      <c r="B37" s="27"/>
      <c r="C37" s="27"/>
      <c r="D37" s="27"/>
      <c r="E37" s="27"/>
      <c r="F37" s="101"/>
      <c r="G37" s="30"/>
      <c r="H37" s="30"/>
      <c r="I37" s="101"/>
      <c r="J37" s="101"/>
      <c r="K37" s="101"/>
    </row>
    <row r="38" spans="1:11" s="29" customFormat="1" ht="18" customHeight="1">
      <c r="A38" s="27"/>
      <c r="B38" s="27"/>
      <c r="C38" s="27"/>
      <c r="D38" s="26"/>
      <c r="E38" s="26"/>
      <c r="F38" s="31"/>
      <c r="G38" s="32"/>
      <c r="H38" s="102" t="s">
        <v>106</v>
      </c>
      <c r="I38" s="701"/>
      <c r="J38" s="702"/>
      <c r="K38" s="703"/>
    </row>
    <row r="39" spans="1:11" s="29" customFormat="1" ht="9" customHeight="1" thickBot="1">
      <c r="A39" s="27"/>
      <c r="B39" s="27"/>
      <c r="C39" s="27"/>
      <c r="D39" s="27"/>
      <c r="E39" s="27"/>
      <c r="F39" s="101"/>
      <c r="G39" s="30"/>
      <c r="H39" s="30"/>
      <c r="I39" s="101"/>
      <c r="J39" s="101"/>
      <c r="K39" s="101"/>
    </row>
    <row r="40" spans="1:11" s="29" customFormat="1" ht="18" customHeight="1">
      <c r="A40" s="704" t="s">
        <v>50</v>
      </c>
      <c r="B40" s="705"/>
      <c r="C40" s="705"/>
      <c r="D40" s="705"/>
      <c r="E40" s="705"/>
      <c r="F40" s="705"/>
      <c r="G40" s="705"/>
      <c r="H40" s="705"/>
      <c r="I40" s="705"/>
      <c r="J40" s="705"/>
      <c r="K40" s="706"/>
    </row>
    <row r="41" spans="1:11" s="29" customFormat="1" ht="18" customHeight="1">
      <c r="A41" s="666" t="s">
        <v>182</v>
      </c>
      <c r="B41" s="656"/>
      <c r="C41" s="656"/>
      <c r="D41" s="656"/>
      <c r="E41" s="656"/>
      <c r="F41" s="656"/>
      <c r="G41" s="656"/>
      <c r="H41" s="656"/>
      <c r="I41" s="656"/>
      <c r="J41" s="656"/>
      <c r="K41" s="707"/>
    </row>
    <row r="42" spans="1:11" s="29" customFormat="1" ht="18" customHeight="1">
      <c r="A42" s="666" t="s">
        <v>120</v>
      </c>
      <c r="B42" s="337"/>
      <c r="C42" s="132"/>
      <c r="D42" s="708">
        <f>MAX(-DAP3!D46,0)</f>
        <v>0</v>
      </c>
      <c r="E42" s="709"/>
      <c r="F42" s="709"/>
      <c r="G42" s="709"/>
      <c r="H42" s="709"/>
      <c r="I42" s="709"/>
      <c r="J42" s="710"/>
      <c r="K42" s="133" t="s">
        <v>446</v>
      </c>
    </row>
    <row r="43" spans="1:11" s="29" customFormat="1" ht="18" customHeight="1">
      <c r="A43" s="666" t="s">
        <v>166</v>
      </c>
      <c r="B43" s="337"/>
      <c r="C43" s="132"/>
      <c r="D43" s="667" t="str">
        <f>IF(D42=0," ",+CONCATENATE(ZAKL_DATA!B16," ",ZAKL_DATA!B17,", ",ZAKL_DATA!B18))</f>
        <v> </v>
      </c>
      <c r="E43" s="667"/>
      <c r="F43" s="667"/>
      <c r="G43" s="667"/>
      <c r="H43" s="667"/>
      <c r="I43" s="667"/>
      <c r="J43" s="667"/>
      <c r="K43" s="133"/>
    </row>
    <row r="44" spans="1:11" s="29" customFormat="1" ht="18" customHeight="1">
      <c r="A44" s="131" t="s">
        <v>195</v>
      </c>
      <c r="B44" s="132"/>
      <c r="C44" s="132"/>
      <c r="D44" s="654" t="str">
        <f>IF(D42=0," ",+CONCATENATE(ZAKL_DATA!B34))</f>
        <v> </v>
      </c>
      <c r="E44" s="654"/>
      <c r="F44" s="132" t="s">
        <v>196</v>
      </c>
      <c r="G44" s="654" t="str">
        <f>IF(D42=0," ",+CONCATENATE(ZAKL_DATA!B32))</f>
        <v> </v>
      </c>
      <c r="H44" s="654"/>
      <c r="I44" s="654"/>
      <c r="J44" s="654"/>
      <c r="K44" s="133"/>
    </row>
    <row r="45" spans="1:11" s="29" customFormat="1" ht="18" customHeight="1">
      <c r="A45" s="131" t="s">
        <v>443</v>
      </c>
      <c r="B45" s="655" t="str">
        <f>IF(D42=0," ",+CONCATENATE(ZAKL_DATA!B33))</f>
        <v> </v>
      </c>
      <c r="C45" s="655"/>
      <c r="D45" s="655"/>
      <c r="E45" s="656" t="s">
        <v>198</v>
      </c>
      <c r="F45" s="656"/>
      <c r="G45" s="656"/>
      <c r="H45" s="657"/>
      <c r="I45" s="657"/>
      <c r="J45" s="657"/>
      <c r="K45" s="133"/>
    </row>
    <row r="46" spans="1:11" s="29" customFormat="1" ht="18" customHeight="1">
      <c r="A46" s="131" t="s">
        <v>184</v>
      </c>
      <c r="B46" s="652" t="str">
        <f>IF(D42=0," ",+CONCATENATE(DAP1!B26," ",DAP1!J26))</f>
        <v> </v>
      </c>
      <c r="C46" s="652"/>
      <c r="D46" s="653" t="s">
        <v>183</v>
      </c>
      <c r="E46" s="571"/>
      <c r="F46" s="571"/>
      <c r="G46" s="571"/>
      <c r="H46" s="654" t="s">
        <v>165</v>
      </c>
      <c r="I46" s="654"/>
      <c r="J46" s="654"/>
      <c r="K46" s="133"/>
    </row>
    <row r="47" spans="1:11" s="29" customFormat="1" ht="18" customHeight="1" thickBot="1">
      <c r="A47" s="671" t="s">
        <v>444</v>
      </c>
      <c r="B47" s="672"/>
      <c r="C47" s="672"/>
      <c r="D47" s="672"/>
      <c r="E47" s="672"/>
      <c r="F47" s="672"/>
      <c r="G47" s="672"/>
      <c r="H47" s="672"/>
      <c r="I47" s="672"/>
      <c r="J47" s="672"/>
      <c r="K47" s="673"/>
    </row>
    <row r="48" spans="1:11" s="29" customFormat="1" ht="15" customHeight="1">
      <c r="A48" s="569" t="s">
        <v>304</v>
      </c>
      <c r="B48" s="570"/>
      <c r="C48" s="570"/>
      <c r="D48" s="570"/>
      <c r="E48" s="570"/>
      <c r="F48" s="570"/>
      <c r="G48" s="570"/>
      <c r="H48" s="570"/>
      <c r="I48" s="570"/>
      <c r="J48" s="570"/>
      <c r="K48" s="570"/>
    </row>
    <row r="49" spans="1:11" s="29" customFormat="1" ht="13.5" customHeight="1">
      <c r="A49" s="680"/>
      <c r="B49" s="337"/>
      <c r="C49" s="337"/>
      <c r="D49" s="337"/>
      <c r="E49" s="337"/>
      <c r="F49" s="682" t="s">
        <v>229</v>
      </c>
      <c r="G49" s="357"/>
      <c r="H49" s="357"/>
      <c r="I49" s="357"/>
      <c r="J49" s="357"/>
      <c r="K49" s="358"/>
    </row>
    <row r="50" spans="1:11" s="29" customFormat="1" ht="9.75" customHeight="1">
      <c r="A50" s="681" t="s">
        <v>72</v>
      </c>
      <c r="B50" s="337"/>
      <c r="C50" s="337"/>
      <c r="D50" s="337"/>
      <c r="E50" s="337"/>
      <c r="F50" s="359"/>
      <c r="G50" s="360"/>
      <c r="H50" s="360"/>
      <c r="I50" s="360"/>
      <c r="J50" s="360"/>
      <c r="K50" s="316"/>
    </row>
    <row r="51" spans="1:11" s="29" customFormat="1" ht="30.75" customHeight="1">
      <c r="A51" s="678" t="s">
        <v>445</v>
      </c>
      <c r="B51" s="679"/>
      <c r="C51" s="679"/>
      <c r="D51" s="679"/>
      <c r="E51" s="679"/>
      <c r="F51" s="361"/>
      <c r="G51" s="362"/>
      <c r="H51" s="362"/>
      <c r="I51" s="362"/>
      <c r="J51" s="362"/>
      <c r="K51" s="363"/>
    </row>
    <row r="52" spans="1:11" ht="12.75">
      <c r="A52" s="696" t="str">
        <f>+DAP1!A44:L44</f>
        <v>Formulář zpracovala ASPEKT HM, daňová, účetní a auditorská kancelář, www.danovapriznani.cz, business.center.cz</v>
      </c>
      <c r="B52" s="697"/>
      <c r="C52" s="697"/>
      <c r="D52" s="697"/>
      <c r="E52" s="697"/>
      <c r="F52" s="697"/>
      <c r="G52" s="697"/>
      <c r="H52" s="697"/>
      <c r="I52" s="697"/>
      <c r="J52" s="697"/>
      <c r="K52" s="698"/>
    </row>
    <row r="53" spans="1:11" ht="12.75">
      <c r="A53" s="694">
        <v>4</v>
      </c>
      <c r="B53" s="694"/>
      <c r="C53" s="694"/>
      <c r="D53" s="694"/>
      <c r="E53" s="694"/>
      <c r="F53" s="694"/>
      <c r="G53" s="694"/>
      <c r="H53" s="694"/>
      <c r="I53" s="694"/>
      <c r="J53" s="694"/>
      <c r="K53" s="695"/>
    </row>
  </sheetData>
  <sheetProtection password="EF65" sheet="1" objects="1" scenarios="1"/>
  <mergeCells count="67">
    <mergeCell ref="A28:K28"/>
    <mergeCell ref="A30:B30"/>
    <mergeCell ref="A31:B31"/>
    <mergeCell ref="G30:K30"/>
    <mergeCell ref="G31:K32"/>
    <mergeCell ref="C30:F32"/>
    <mergeCell ref="A32:B32"/>
    <mergeCell ref="C20:D20"/>
    <mergeCell ref="C21:D21"/>
    <mergeCell ref="E20:K20"/>
    <mergeCell ref="A21:B21"/>
    <mergeCell ref="E21:K21"/>
    <mergeCell ref="A20:B20"/>
    <mergeCell ref="A53:K53"/>
    <mergeCell ref="A52:K52"/>
    <mergeCell ref="G36:H36"/>
    <mergeCell ref="D36:F36"/>
    <mergeCell ref="I36:K36"/>
    <mergeCell ref="I38:K38"/>
    <mergeCell ref="A40:K40"/>
    <mergeCell ref="A42:B42"/>
    <mergeCell ref="A41:K41"/>
    <mergeCell ref="D42:J42"/>
    <mergeCell ref="A5:J5"/>
    <mergeCell ref="A6:J6"/>
    <mergeCell ref="A15:J15"/>
    <mergeCell ref="A16:J16"/>
    <mergeCell ref="A7:J7"/>
    <mergeCell ref="A11:J11"/>
    <mergeCell ref="A8:J8"/>
    <mergeCell ref="A1:K1"/>
    <mergeCell ref="A2:K2"/>
    <mergeCell ref="A3:J3"/>
    <mergeCell ref="A4:J4"/>
    <mergeCell ref="A51:E51"/>
    <mergeCell ref="A49:E49"/>
    <mergeCell ref="A50:E50"/>
    <mergeCell ref="F49:K51"/>
    <mergeCell ref="A22:K22"/>
    <mergeCell ref="A33:K33"/>
    <mergeCell ref="A47:K47"/>
    <mergeCell ref="A48:K48"/>
    <mergeCell ref="A23:K23"/>
    <mergeCell ref="A24:K24"/>
    <mergeCell ref="A25:K25"/>
    <mergeCell ref="A26:K26"/>
    <mergeCell ref="A27:K27"/>
    <mergeCell ref="A29:K29"/>
    <mergeCell ref="A34:K34"/>
    <mergeCell ref="A43:B43"/>
    <mergeCell ref="D43:J43"/>
    <mergeCell ref="G44:J44"/>
    <mergeCell ref="A17:K17"/>
    <mergeCell ref="A9:J9"/>
    <mergeCell ref="A19:K19"/>
    <mergeCell ref="A13:J13"/>
    <mergeCell ref="A12:J12"/>
    <mergeCell ref="A10:J10"/>
    <mergeCell ref="A14:J14"/>
    <mergeCell ref="A18:K18"/>
    <mergeCell ref="B46:C46"/>
    <mergeCell ref="D46:G46"/>
    <mergeCell ref="H46:J46"/>
    <mergeCell ref="D44:E44"/>
    <mergeCell ref="B45:D45"/>
    <mergeCell ref="E45:G45"/>
    <mergeCell ref="H45:J45"/>
  </mergeCells>
  <printOptions horizontalCentered="1" verticalCentered="1"/>
  <pageMargins left="0.1968503937007874" right="0.1968503937007874" top="0.3937007874015748" bottom="0.1968503937007874" header="0.5118110236220472" footer="0.5118110236220472"/>
  <pageSetup fitToHeight="1" fitToWidth="1"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dimension ref="A1:E49"/>
  <sheetViews>
    <sheetView workbookViewId="0" topLeftCell="A1">
      <selection activeCell="A3" sqref="A3:C3"/>
    </sheetView>
  </sheetViews>
  <sheetFormatPr defaultColWidth="9.140625" defaultRowHeight="12.75"/>
  <cols>
    <col min="1" max="1" width="37.140625" style="68" customWidth="1"/>
    <col min="2" max="3" width="29.8515625" style="68" customWidth="1"/>
    <col min="4" max="16384" width="9.140625" style="68" customWidth="1"/>
  </cols>
  <sheetData>
    <row r="1" spans="1:3" ht="12.75">
      <c r="A1" s="735" t="s">
        <v>500</v>
      </c>
      <c r="B1" s="735"/>
      <c r="C1" s="735"/>
    </row>
    <row r="2" spans="1:5" ht="18">
      <c r="A2" s="741" t="s">
        <v>213</v>
      </c>
      <c r="B2" s="741"/>
      <c r="C2" s="741"/>
      <c r="D2" s="69"/>
      <c r="E2" s="69"/>
    </row>
    <row r="3" spans="1:5" ht="15.75">
      <c r="A3" s="742" t="s">
        <v>293</v>
      </c>
      <c r="B3" s="742"/>
      <c r="C3" s="742"/>
      <c r="D3" s="69"/>
      <c r="E3" s="69"/>
    </row>
    <row r="4" spans="1:5" ht="12.75">
      <c r="A4" s="743"/>
      <c r="B4" s="743"/>
      <c r="C4" s="743"/>
      <c r="D4" s="69"/>
      <c r="E4" s="69"/>
    </row>
    <row r="5" spans="1:5" ht="16.5" thickBot="1">
      <c r="A5" s="70" t="s">
        <v>402</v>
      </c>
      <c r="B5" s="738" t="str">
        <f>+CONCATENATE(ZAKL_DATA!B5," ",ZAKL_DATA!B4," ",ZAKL_DATA!B7)</f>
        <v>  </v>
      </c>
      <c r="C5" s="739"/>
      <c r="D5" s="69"/>
      <c r="E5" s="69"/>
    </row>
    <row r="6" spans="1:5" ht="15.75" customHeight="1" thickBot="1">
      <c r="A6" s="71" t="s">
        <v>403</v>
      </c>
      <c r="B6" s="72" t="s">
        <v>404</v>
      </c>
      <c r="C6" s="73" t="s">
        <v>405</v>
      </c>
      <c r="D6" s="69"/>
      <c r="E6" s="69"/>
    </row>
    <row r="7" spans="1:5" ht="15.75" customHeight="1">
      <c r="A7" s="74" t="s">
        <v>406</v>
      </c>
      <c r="B7" s="182">
        <v>0</v>
      </c>
      <c r="C7" s="183">
        <v>0</v>
      </c>
      <c r="D7" s="69"/>
      <c r="E7" s="69"/>
    </row>
    <row r="8" spans="1:5" ht="15.75" customHeight="1">
      <c r="A8" s="75" t="s">
        <v>16</v>
      </c>
      <c r="B8" s="184">
        <v>0</v>
      </c>
      <c r="C8" s="185">
        <v>0</v>
      </c>
      <c r="D8" s="69"/>
      <c r="E8" s="69"/>
    </row>
    <row r="9" spans="1:5" ht="15.75" customHeight="1">
      <c r="A9" s="75" t="s">
        <v>325</v>
      </c>
      <c r="B9" s="184">
        <v>0</v>
      </c>
      <c r="C9" s="185">
        <v>0</v>
      </c>
      <c r="D9" s="69"/>
      <c r="E9" s="69"/>
    </row>
    <row r="10" spans="1:5" ht="15.75" customHeight="1">
      <c r="A10" s="75" t="s">
        <v>326</v>
      </c>
      <c r="B10" s="184">
        <v>0</v>
      </c>
      <c r="C10" s="185">
        <v>0</v>
      </c>
      <c r="D10" s="69"/>
      <c r="E10" s="69"/>
    </row>
    <row r="11" spans="1:5" ht="15.75" customHeight="1">
      <c r="A11" s="75" t="s">
        <v>17</v>
      </c>
      <c r="B11" s="184">
        <v>0</v>
      </c>
      <c r="C11" s="185">
        <v>0</v>
      </c>
      <c r="D11" s="69"/>
      <c r="E11" s="69"/>
    </row>
    <row r="12" spans="1:5" ht="15.75" customHeight="1">
      <c r="A12" s="75" t="s">
        <v>83</v>
      </c>
      <c r="B12" s="184">
        <v>0</v>
      </c>
      <c r="C12" s="185">
        <v>0</v>
      </c>
      <c r="D12" s="69"/>
      <c r="E12" s="69"/>
    </row>
    <row r="13" spans="1:5" ht="15.75" customHeight="1">
      <c r="A13" s="75" t="s">
        <v>86</v>
      </c>
      <c r="B13" s="184">
        <v>0</v>
      </c>
      <c r="C13" s="185">
        <v>0</v>
      </c>
      <c r="D13" s="69"/>
      <c r="E13" s="69"/>
    </row>
    <row r="14" spans="1:5" ht="15.75" customHeight="1">
      <c r="A14" s="75" t="s">
        <v>87</v>
      </c>
      <c r="B14" s="184">
        <v>0</v>
      </c>
      <c r="C14" s="185">
        <v>0</v>
      </c>
      <c r="D14" s="69"/>
      <c r="E14" s="69"/>
    </row>
    <row r="15" spans="1:5" ht="15.75" customHeight="1">
      <c r="A15" s="75" t="s">
        <v>407</v>
      </c>
      <c r="B15" s="184">
        <v>0</v>
      </c>
      <c r="C15" s="185">
        <v>0</v>
      </c>
      <c r="D15" s="69"/>
      <c r="E15" s="69"/>
    </row>
    <row r="16" spans="1:5" ht="15.75" customHeight="1">
      <c r="A16" s="76" t="s">
        <v>408</v>
      </c>
      <c r="B16" s="186">
        <f>SUM(B7:B15)</f>
        <v>0</v>
      </c>
      <c r="C16" s="187">
        <f>SUM(C7:C15)</f>
        <v>0</v>
      </c>
      <c r="D16" s="69"/>
      <c r="E16" s="69"/>
    </row>
    <row r="17" spans="1:5" ht="15.75" customHeight="1" thickBot="1">
      <c r="A17" s="77" t="s">
        <v>409</v>
      </c>
      <c r="B17" s="188">
        <f>SUM(B7:B16)</f>
        <v>0</v>
      </c>
      <c r="C17" s="189">
        <f>SUM(C7:C16)</f>
        <v>0</v>
      </c>
      <c r="D17" s="69"/>
      <c r="E17" s="69"/>
    </row>
    <row r="18" spans="1:5" ht="15.75" customHeight="1" thickBot="1">
      <c r="A18" s="78" t="s">
        <v>410</v>
      </c>
      <c r="B18" s="190"/>
      <c r="C18" s="191"/>
      <c r="D18" s="69"/>
      <c r="E18" s="69"/>
    </row>
    <row r="19" spans="1:5" ht="15.75" customHeight="1">
      <c r="A19" s="74" t="s">
        <v>205</v>
      </c>
      <c r="B19" s="182">
        <v>0</v>
      </c>
      <c r="C19" s="183">
        <v>0</v>
      </c>
      <c r="D19" s="69"/>
      <c r="E19" s="69"/>
    </row>
    <row r="20" spans="1:5" ht="15.75" customHeight="1">
      <c r="A20" s="75" t="s">
        <v>88</v>
      </c>
      <c r="B20" s="184">
        <v>0</v>
      </c>
      <c r="C20" s="185">
        <v>0</v>
      </c>
      <c r="D20" s="69"/>
      <c r="E20" s="69"/>
    </row>
    <row r="21" spans="1:5" ht="15.75" customHeight="1">
      <c r="A21" s="75" t="s">
        <v>411</v>
      </c>
      <c r="B21" s="184">
        <v>0</v>
      </c>
      <c r="C21" s="185">
        <v>0</v>
      </c>
      <c r="D21" s="69"/>
      <c r="E21" s="69"/>
    </row>
    <row r="22" spans="1:5" ht="15.75" customHeight="1">
      <c r="A22" s="75" t="s">
        <v>327</v>
      </c>
      <c r="B22" s="184">
        <v>0</v>
      </c>
      <c r="C22" s="185">
        <v>0</v>
      </c>
      <c r="D22" s="69"/>
      <c r="E22" s="69"/>
    </row>
    <row r="23" spans="1:5" ht="15.75" customHeight="1">
      <c r="A23" s="76" t="s">
        <v>412</v>
      </c>
      <c r="B23" s="186">
        <f>SUM(B19:B22)</f>
        <v>0</v>
      </c>
      <c r="C23" s="187">
        <f>SUM(C19:C22)</f>
        <v>0</v>
      </c>
      <c r="D23" s="69"/>
      <c r="E23" s="69"/>
    </row>
    <row r="24" spans="1:5" ht="15.75" customHeight="1">
      <c r="A24" s="76" t="s">
        <v>413</v>
      </c>
      <c r="B24" s="186">
        <f>B16-B23</f>
        <v>0</v>
      </c>
      <c r="C24" s="187">
        <f>C16-C23</f>
        <v>0</v>
      </c>
      <c r="D24" s="69"/>
      <c r="E24" s="69"/>
    </row>
    <row r="25" spans="1:5" ht="15.75" customHeight="1" thickBot="1">
      <c r="A25" s="77" t="s">
        <v>409</v>
      </c>
      <c r="B25" s="188">
        <f>SUM(B19:B24)</f>
        <v>0</v>
      </c>
      <c r="C25" s="189">
        <f>SUM(C19:C24)</f>
        <v>0</v>
      </c>
      <c r="D25" s="69"/>
      <c r="E25" s="69"/>
    </row>
    <row r="26" spans="1:5" ht="15.75" customHeight="1">
      <c r="A26" s="744"/>
      <c r="B26" s="387"/>
      <c r="C26" s="387"/>
      <c r="D26" s="69"/>
      <c r="E26" s="69"/>
    </row>
    <row r="27" spans="1:5" ht="15.75" customHeight="1" thickBot="1">
      <c r="A27" s="740" t="s">
        <v>414</v>
      </c>
      <c r="B27" s="395"/>
      <c r="C27" s="395"/>
      <c r="D27" s="69"/>
      <c r="E27" s="69"/>
    </row>
    <row r="28" spans="1:3" ht="15.75" customHeight="1" thickBot="1">
      <c r="A28" s="71" t="s">
        <v>89</v>
      </c>
      <c r="B28" s="79"/>
      <c r="C28" s="80" t="s">
        <v>405</v>
      </c>
    </row>
    <row r="29" spans="1:3" ht="15.75" customHeight="1">
      <c r="A29" s="74" t="s">
        <v>415</v>
      </c>
      <c r="B29" s="81"/>
      <c r="C29" s="192">
        <v>0</v>
      </c>
    </row>
    <row r="30" spans="1:3" ht="15.75" customHeight="1">
      <c r="A30" s="75" t="s">
        <v>416</v>
      </c>
      <c r="B30" s="82"/>
      <c r="C30" s="193">
        <v>0</v>
      </c>
    </row>
    <row r="31" spans="1:3" ht="15.75" customHeight="1">
      <c r="A31" s="75" t="s">
        <v>417</v>
      </c>
      <c r="B31" s="82"/>
      <c r="C31" s="193">
        <v>0</v>
      </c>
    </row>
    <row r="32" spans="1:3" ht="15.75" customHeight="1">
      <c r="A32" s="85" t="s">
        <v>426</v>
      </c>
      <c r="B32" s="82"/>
      <c r="C32" s="193">
        <v>0</v>
      </c>
    </row>
    <row r="33" spans="1:3" ht="15.75" customHeight="1">
      <c r="A33" s="75" t="s">
        <v>418</v>
      </c>
      <c r="B33" s="82"/>
      <c r="C33" s="193">
        <v>0</v>
      </c>
    </row>
    <row r="34" spans="1:3" ht="15.75" customHeight="1">
      <c r="A34" s="87" t="s">
        <v>419</v>
      </c>
      <c r="B34" s="86"/>
      <c r="C34" s="194">
        <f>+C29+C30+C31+C33</f>
        <v>0</v>
      </c>
    </row>
    <row r="35" spans="1:3" ht="15.75" customHeight="1" thickBot="1">
      <c r="A35" s="77" t="s">
        <v>409</v>
      </c>
      <c r="B35" s="83"/>
      <c r="C35" s="195">
        <f>SUM(C29:C33)</f>
        <v>0</v>
      </c>
    </row>
    <row r="36" spans="1:3" ht="15.75" customHeight="1" thickBot="1">
      <c r="A36" s="78" t="s">
        <v>90</v>
      </c>
      <c r="B36" s="84"/>
      <c r="C36" s="196"/>
    </row>
    <row r="37" spans="1:3" ht="15.75" customHeight="1">
      <c r="A37" s="74" t="s">
        <v>420</v>
      </c>
      <c r="B37" s="81"/>
      <c r="C37" s="192">
        <v>0</v>
      </c>
    </row>
    <row r="38" spans="1:3" ht="15.75" customHeight="1">
      <c r="A38" s="75" t="s">
        <v>421</v>
      </c>
      <c r="B38" s="82"/>
      <c r="C38" s="193">
        <v>0</v>
      </c>
    </row>
    <row r="39" spans="1:3" ht="15.75" customHeight="1">
      <c r="A39" s="75" t="s">
        <v>422</v>
      </c>
      <c r="B39" s="82"/>
      <c r="C39" s="193">
        <v>0</v>
      </c>
    </row>
    <row r="40" spans="1:3" ht="15.75" customHeight="1">
      <c r="A40" s="75" t="s">
        <v>352</v>
      </c>
      <c r="B40" s="82"/>
      <c r="C40" s="193">
        <v>0</v>
      </c>
    </row>
    <row r="41" spans="1:3" ht="15.75" customHeight="1">
      <c r="A41" s="75" t="s">
        <v>423</v>
      </c>
      <c r="B41" s="82"/>
      <c r="C41" s="193">
        <v>0</v>
      </c>
    </row>
    <row r="42" spans="1:3" ht="15.75" customHeight="1">
      <c r="A42" s="75" t="s">
        <v>424</v>
      </c>
      <c r="B42" s="82"/>
      <c r="C42" s="193">
        <v>0</v>
      </c>
    </row>
    <row r="43" spans="1:3" ht="15.75" customHeight="1">
      <c r="A43" s="85" t="s">
        <v>427</v>
      </c>
      <c r="B43" s="82"/>
      <c r="C43" s="193">
        <v>0</v>
      </c>
    </row>
    <row r="44" spans="1:3" ht="15.75" customHeight="1">
      <c r="A44" s="85" t="s">
        <v>206</v>
      </c>
      <c r="B44" s="82"/>
      <c r="C44" s="193">
        <v>0</v>
      </c>
    </row>
    <row r="45" spans="1:3" ht="15.75" customHeight="1">
      <c r="A45" s="85" t="s">
        <v>204</v>
      </c>
      <c r="B45" s="82"/>
      <c r="C45" s="193">
        <v>0</v>
      </c>
    </row>
    <row r="46" spans="1:3" ht="15.75" customHeight="1">
      <c r="A46" s="87" t="s">
        <v>425</v>
      </c>
      <c r="B46" s="86"/>
      <c r="C46" s="194">
        <f>+SUM(C37:C42)</f>
        <v>0</v>
      </c>
    </row>
    <row r="47" spans="1:3" ht="15.75" customHeight="1">
      <c r="A47" s="87" t="s">
        <v>42</v>
      </c>
      <c r="B47" s="86"/>
      <c r="C47" s="194">
        <f>+C34-C46</f>
        <v>0</v>
      </c>
    </row>
    <row r="48" spans="1:3" ht="15.75" customHeight="1" thickBot="1">
      <c r="A48" s="77" t="s">
        <v>409</v>
      </c>
      <c r="B48" s="83"/>
      <c r="C48" s="195">
        <f>SUM(C37:C45)</f>
        <v>0</v>
      </c>
    </row>
    <row r="49" spans="1:3" ht="12.75">
      <c r="A49" s="736" t="str">
        <f>+DAP1!A44:L44</f>
        <v>Formulář zpracovala ASPEKT HM, daňová, účetní a auditorská kancelář, www.danovapriznani.cz, business.center.cz</v>
      </c>
      <c r="B49" s="737"/>
      <c r="C49" s="737"/>
    </row>
  </sheetData>
  <sheetProtection password="EF65" sheet="1" objects="1" scenarios="1"/>
  <mergeCells count="8">
    <mergeCell ref="A1:C1"/>
    <mergeCell ref="A49:C49"/>
    <mergeCell ref="B5:C5"/>
    <mergeCell ref="A27:C27"/>
    <mergeCell ref="A2:C2"/>
    <mergeCell ref="A3:C3"/>
    <mergeCell ref="A4:C4"/>
    <mergeCell ref="A26:C26"/>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8"/>
  <sheetViews>
    <sheetView workbookViewId="0" topLeftCell="A13">
      <selection activeCell="F23" sqref="F23:H23"/>
    </sheetView>
  </sheetViews>
  <sheetFormatPr defaultColWidth="9.140625" defaultRowHeight="12.75"/>
  <cols>
    <col min="1" max="1" width="3.57421875" style="1" customWidth="1"/>
    <col min="2" max="2" width="15.7109375" style="1" customWidth="1"/>
    <col min="3" max="4" width="8.7109375" style="1" customWidth="1"/>
    <col min="5" max="5" width="9.421875" style="1" customWidth="1"/>
    <col min="6" max="6" width="7.7109375" style="1" customWidth="1"/>
    <col min="7" max="7" width="8.7109375" style="1" customWidth="1"/>
    <col min="8" max="8" width="9.57421875" style="1" customWidth="1"/>
    <col min="9" max="11" width="8.7109375" style="1" customWidth="1"/>
    <col min="12" max="50" width="9.140625" style="3" customWidth="1"/>
    <col min="51" max="16384" width="9.140625" style="1" customWidth="1"/>
  </cols>
  <sheetData>
    <row r="1" spans="1:11" ht="18" customHeight="1" thickBot="1">
      <c r="A1" s="769" t="s">
        <v>315</v>
      </c>
      <c r="B1" s="770"/>
      <c r="C1" s="770"/>
      <c r="D1" s="770"/>
      <c r="E1" s="770"/>
      <c r="F1" s="770"/>
      <c r="G1" s="771"/>
      <c r="H1" s="306" t="s">
        <v>448</v>
      </c>
      <c r="I1" s="783">
        <f>DAP1!A7</f>
      </c>
      <c r="J1" s="784"/>
      <c r="K1" s="627"/>
    </row>
    <row r="2" spans="1:11" ht="26.25" customHeight="1">
      <c r="A2" s="779" t="s">
        <v>294</v>
      </c>
      <c r="B2" s="779"/>
      <c r="C2" s="779"/>
      <c r="D2" s="779"/>
      <c r="E2" s="779"/>
      <c r="F2" s="779"/>
      <c r="G2" s="337"/>
      <c r="H2" s="796"/>
      <c r="I2" s="796"/>
      <c r="J2" s="796"/>
      <c r="K2" s="796"/>
    </row>
    <row r="3" spans="1:11" ht="36" customHeight="1">
      <c r="A3" s="787" t="s">
        <v>6</v>
      </c>
      <c r="B3" s="788"/>
      <c r="C3" s="788"/>
      <c r="D3" s="788"/>
      <c r="E3" s="788"/>
      <c r="F3" s="788"/>
      <c r="G3" s="788"/>
      <c r="H3" s="788"/>
      <c r="I3" s="788"/>
      <c r="J3" s="788"/>
      <c r="K3" s="788"/>
    </row>
    <row r="4" spans="1:11" ht="15.75" customHeight="1">
      <c r="A4" s="772" t="s">
        <v>320</v>
      </c>
      <c r="B4" s="337"/>
      <c r="C4" s="337"/>
      <c r="D4" s="337"/>
      <c r="E4" s="337"/>
      <c r="F4" s="337"/>
      <c r="G4" s="337"/>
      <c r="H4" s="337"/>
      <c r="I4" s="337"/>
      <c r="J4" s="337"/>
      <c r="K4" s="337"/>
    </row>
    <row r="5" spans="1:11" ht="15.75" customHeight="1">
      <c r="A5" s="773" t="s">
        <v>321</v>
      </c>
      <c r="B5" s="774"/>
      <c r="C5" s="774"/>
      <c r="D5" s="774"/>
      <c r="E5" s="774"/>
      <c r="F5" s="774"/>
      <c r="G5" s="774"/>
      <c r="H5" s="774"/>
      <c r="I5" s="774"/>
      <c r="J5" s="774"/>
      <c r="K5" s="774"/>
    </row>
    <row r="6" spans="1:11" ht="9.75" customHeight="1">
      <c r="A6" s="775" t="s">
        <v>251</v>
      </c>
      <c r="B6" s="776"/>
      <c r="C6" s="776"/>
      <c r="D6" s="776"/>
      <c r="E6" s="776"/>
      <c r="F6" s="776"/>
      <c r="G6" s="776"/>
      <c r="H6" s="776"/>
      <c r="I6" s="776"/>
      <c r="J6" s="776"/>
      <c r="K6" s="776"/>
    </row>
    <row r="7" spans="1:11" ht="7.5" customHeight="1" thickBot="1">
      <c r="A7" s="775"/>
      <c r="B7" s="776"/>
      <c r="C7" s="776"/>
      <c r="D7" s="776"/>
      <c r="E7" s="776"/>
      <c r="F7" s="776"/>
      <c r="G7" s="776"/>
      <c r="H7" s="776"/>
      <c r="I7" s="776"/>
      <c r="J7" s="776"/>
      <c r="K7" s="776"/>
    </row>
    <row r="8" spans="1:50" s="136" customFormat="1" ht="24" customHeight="1" thickBot="1">
      <c r="A8" s="785" t="s">
        <v>185</v>
      </c>
      <c r="B8" s="786"/>
      <c r="C8" s="121"/>
      <c r="D8" s="134"/>
      <c r="E8" s="785" t="s">
        <v>214</v>
      </c>
      <c r="F8" s="789"/>
      <c r="G8" s="121"/>
      <c r="H8" s="134"/>
      <c r="I8" s="785" t="s">
        <v>319</v>
      </c>
      <c r="J8" s="804"/>
      <c r="K8" s="121"/>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row>
    <row r="9" spans="1:11" ht="7.5" customHeight="1" thickBot="1">
      <c r="A9" s="800"/>
      <c r="B9" s="800"/>
      <c r="C9" s="800"/>
      <c r="D9" s="800"/>
      <c r="E9" s="800"/>
      <c r="F9" s="800"/>
      <c r="G9" s="800"/>
      <c r="H9" s="800"/>
      <c r="I9" s="800"/>
      <c r="J9" s="800"/>
      <c r="K9" s="800"/>
    </row>
    <row r="10" spans="1:11" ht="12.75">
      <c r="A10" s="790"/>
      <c r="B10" s="791"/>
      <c r="C10" s="791"/>
      <c r="D10" s="791"/>
      <c r="E10" s="792"/>
      <c r="F10" s="778" t="s">
        <v>92</v>
      </c>
      <c r="G10" s="764"/>
      <c r="H10" s="765"/>
      <c r="I10" s="801" t="s">
        <v>103</v>
      </c>
      <c r="J10" s="802"/>
      <c r="K10" s="803"/>
    </row>
    <row r="11" spans="1:11" ht="18" customHeight="1">
      <c r="A11" s="20">
        <v>101</v>
      </c>
      <c r="B11" s="761" t="s">
        <v>258</v>
      </c>
      <c r="C11" s="761"/>
      <c r="D11" s="761"/>
      <c r="E11" s="762"/>
      <c r="F11" s="484">
        <f>+CEILING(ZAV!C34,1)-ZAV!C32</f>
        <v>0</v>
      </c>
      <c r="G11" s="781"/>
      <c r="H11" s="782"/>
      <c r="I11" s="797"/>
      <c r="J11" s="798"/>
      <c r="K11" s="799"/>
    </row>
    <row r="12" spans="1:11" ht="18" customHeight="1">
      <c r="A12" s="20">
        <v>102</v>
      </c>
      <c r="B12" s="761" t="s">
        <v>259</v>
      </c>
      <c r="C12" s="761"/>
      <c r="D12" s="761"/>
      <c r="E12" s="762"/>
      <c r="F12" s="484">
        <f>+FLOOR(ZAV!C46,1)</f>
        <v>0</v>
      </c>
      <c r="G12" s="781"/>
      <c r="H12" s="782"/>
      <c r="I12" s="797"/>
      <c r="J12" s="798"/>
      <c r="K12" s="799"/>
    </row>
    <row r="13" spans="1:11" ht="18" customHeight="1">
      <c r="A13" s="20">
        <v>103</v>
      </c>
      <c r="B13" s="761" t="s">
        <v>114</v>
      </c>
      <c r="C13" s="761"/>
      <c r="D13" s="761"/>
      <c r="E13" s="762"/>
      <c r="F13" s="484">
        <v>0</v>
      </c>
      <c r="G13" s="781"/>
      <c r="H13" s="782"/>
      <c r="I13" s="797"/>
      <c r="J13" s="798"/>
      <c r="K13" s="799"/>
    </row>
    <row r="14" spans="1:11" ht="24" customHeight="1">
      <c r="A14" s="100">
        <v>104</v>
      </c>
      <c r="B14" s="777" t="s">
        <v>121</v>
      </c>
      <c r="C14" s="482"/>
      <c r="D14" s="482"/>
      <c r="E14" s="483"/>
      <c r="F14" s="484">
        <f>+F11-F12-F13</f>
        <v>0</v>
      </c>
      <c r="G14" s="781"/>
      <c r="H14" s="782"/>
      <c r="I14" s="797"/>
      <c r="J14" s="798"/>
      <c r="K14" s="799"/>
    </row>
    <row r="15" spans="1:11" ht="45" customHeight="1">
      <c r="A15" s="17">
        <v>105</v>
      </c>
      <c r="B15" s="777" t="s">
        <v>450</v>
      </c>
      <c r="C15" s="777"/>
      <c r="D15" s="777"/>
      <c r="E15" s="780"/>
      <c r="F15" s="793">
        <f>+SUM(1Př2!F20:G23)</f>
        <v>0</v>
      </c>
      <c r="G15" s="794"/>
      <c r="H15" s="795"/>
      <c r="I15" s="797"/>
      <c r="J15" s="798"/>
      <c r="K15" s="799"/>
    </row>
    <row r="16" spans="1:11" ht="45" customHeight="1">
      <c r="A16" s="104">
        <v>106</v>
      </c>
      <c r="B16" s="777" t="s">
        <v>449</v>
      </c>
      <c r="C16" s="777"/>
      <c r="D16" s="777"/>
      <c r="E16" s="780"/>
      <c r="F16" s="793">
        <f>+SUM(1Př2!F26:G29)</f>
        <v>0</v>
      </c>
      <c r="G16" s="794"/>
      <c r="H16" s="795"/>
      <c r="I16" s="797"/>
      <c r="J16" s="798"/>
      <c r="K16" s="799"/>
    </row>
    <row r="17" spans="1:11" ht="36" customHeight="1">
      <c r="A17" s="17">
        <v>107</v>
      </c>
      <c r="B17" s="777" t="s">
        <v>216</v>
      </c>
      <c r="C17" s="482"/>
      <c r="D17" s="482"/>
      <c r="E17" s="483"/>
      <c r="F17" s="484">
        <f>FLOOR(+F11*1Př2!G39,1)</f>
        <v>0</v>
      </c>
      <c r="G17" s="781"/>
      <c r="H17" s="782"/>
      <c r="I17" s="797"/>
      <c r="J17" s="798"/>
      <c r="K17" s="799"/>
    </row>
    <row r="18" spans="1:50" s="2" customFormat="1" ht="36" customHeight="1">
      <c r="A18" s="17">
        <v>108</v>
      </c>
      <c r="B18" s="763" t="s">
        <v>225</v>
      </c>
      <c r="C18" s="764"/>
      <c r="D18" s="764"/>
      <c r="E18" s="765"/>
      <c r="F18" s="484">
        <f>FLOOR(+F12*1Př2!G39,1)</f>
        <v>0</v>
      </c>
      <c r="G18" s="781"/>
      <c r="H18" s="782"/>
      <c r="I18" s="797"/>
      <c r="J18" s="798"/>
      <c r="K18" s="799"/>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s="2" customFormat="1" ht="36" customHeight="1">
      <c r="A19" s="17">
        <v>109</v>
      </c>
      <c r="B19" s="763" t="s">
        <v>226</v>
      </c>
      <c r="C19" s="764"/>
      <c r="D19" s="764"/>
      <c r="E19" s="765"/>
      <c r="F19" s="484">
        <v>0</v>
      </c>
      <c r="G19" s="781"/>
      <c r="H19" s="782"/>
      <c r="I19" s="797"/>
      <c r="J19" s="798"/>
      <c r="K19" s="799"/>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s="2" customFormat="1" ht="36" customHeight="1">
      <c r="A20" s="17">
        <v>110</v>
      </c>
      <c r="B20" s="763" t="s">
        <v>227</v>
      </c>
      <c r="C20" s="764"/>
      <c r="D20" s="764"/>
      <c r="E20" s="765"/>
      <c r="F20" s="484">
        <v>0</v>
      </c>
      <c r="G20" s="781"/>
      <c r="H20" s="782"/>
      <c r="I20" s="797"/>
      <c r="J20" s="798"/>
      <c r="K20" s="799"/>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s="2" customFormat="1" ht="18" customHeight="1">
      <c r="A21" s="17">
        <v>111</v>
      </c>
      <c r="B21" s="761" t="s">
        <v>114</v>
      </c>
      <c r="C21" s="761"/>
      <c r="D21" s="761"/>
      <c r="E21" s="762"/>
      <c r="F21" s="484">
        <v>0</v>
      </c>
      <c r="G21" s="781"/>
      <c r="H21" s="782"/>
      <c r="I21" s="797"/>
      <c r="J21" s="798"/>
      <c r="K21" s="799"/>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s="2" customFormat="1" ht="36" customHeight="1">
      <c r="A22" s="17">
        <v>112</v>
      </c>
      <c r="B22" s="763" t="s">
        <v>108</v>
      </c>
      <c r="C22" s="764"/>
      <c r="D22" s="764"/>
      <c r="E22" s="765"/>
      <c r="F22" s="484">
        <v>0</v>
      </c>
      <c r="G22" s="781"/>
      <c r="H22" s="782"/>
      <c r="I22" s="797"/>
      <c r="J22" s="798"/>
      <c r="K22" s="799"/>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s="2" customFormat="1" ht="24" customHeight="1" thickBot="1">
      <c r="A23" s="18">
        <v>113</v>
      </c>
      <c r="B23" s="766" t="s">
        <v>148</v>
      </c>
      <c r="C23" s="767"/>
      <c r="D23" s="767"/>
      <c r="E23" s="768"/>
      <c r="F23" s="815">
        <f>IF(OR(F11&gt;1000000,A27&gt;1000000),T("LIMIT"),+F14+F15-F16-F17+F18+F19-F20-F21+F22)</f>
        <v>0</v>
      </c>
      <c r="G23" s="816"/>
      <c r="H23" s="817"/>
      <c r="I23" s="808"/>
      <c r="J23" s="809"/>
      <c r="K23" s="810"/>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s="2" customFormat="1" ht="18" customHeight="1">
      <c r="A24" s="754" t="s">
        <v>260</v>
      </c>
      <c r="B24" s="755"/>
      <c r="C24" s="755"/>
      <c r="D24" s="755"/>
      <c r="E24" s="755"/>
      <c r="F24" s="755"/>
      <c r="G24" s="755"/>
      <c r="H24" s="755"/>
      <c r="I24" s="755"/>
      <c r="J24" s="755"/>
      <c r="K24" s="755"/>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s="2" customFormat="1" ht="12.75" customHeight="1">
      <c r="A25" s="751" t="s">
        <v>322</v>
      </c>
      <c r="B25" s="752"/>
      <c r="C25" s="752"/>
      <c r="D25" s="752"/>
      <c r="E25" s="752"/>
      <c r="F25" s="752"/>
      <c r="G25" s="752"/>
      <c r="H25" s="752"/>
      <c r="I25" s="752"/>
      <c r="J25" s="752"/>
      <c r="K25" s="752"/>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s="2" customFormat="1" ht="12" customHeight="1" thickBot="1">
      <c r="A26" s="756" t="s">
        <v>228</v>
      </c>
      <c r="B26" s="757"/>
      <c r="C26" s="716"/>
      <c r="D26" s="716"/>
      <c r="E26" s="756" t="s">
        <v>96</v>
      </c>
      <c r="F26" s="758"/>
      <c r="G26" s="716"/>
      <c r="H26" s="716"/>
      <c r="I26" s="759" t="s">
        <v>97</v>
      </c>
      <c r="J26" s="759"/>
      <c r="K26" s="760"/>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s="2" customFormat="1" ht="18" customHeight="1" thickBot="1">
      <c r="A27" s="746">
        <v>0</v>
      </c>
      <c r="B27" s="753"/>
      <c r="C27" s="748"/>
      <c r="D27" s="172"/>
      <c r="E27" s="746">
        <f>+CEILING(ZAV!C43,1)</f>
        <v>0</v>
      </c>
      <c r="F27" s="747"/>
      <c r="G27" s="748"/>
      <c r="H27" s="172"/>
      <c r="I27" s="746">
        <v>0</v>
      </c>
      <c r="J27" s="749"/>
      <c r="K27" s="750"/>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s="2" customFormat="1" ht="12" customHeight="1">
      <c r="A28" s="751" t="s">
        <v>264</v>
      </c>
      <c r="B28" s="752"/>
      <c r="C28" s="752"/>
      <c r="D28" s="752"/>
      <c r="E28" s="752"/>
      <c r="F28" s="752"/>
      <c r="G28" s="752"/>
      <c r="H28" s="752"/>
      <c r="I28" s="752"/>
      <c r="J28" s="752"/>
      <c r="K28" s="752"/>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s="2" customFormat="1" ht="12" customHeight="1" thickBot="1">
      <c r="A29" s="759" t="s">
        <v>266</v>
      </c>
      <c r="B29" s="760"/>
      <c r="C29" s="760"/>
      <c r="D29" s="745" t="s">
        <v>265</v>
      </c>
      <c r="E29" s="745"/>
      <c r="F29" s="745" t="s">
        <v>89</v>
      </c>
      <c r="G29" s="745"/>
      <c r="H29" s="745" t="s">
        <v>90</v>
      </c>
      <c r="I29" s="745"/>
      <c r="J29" s="745" t="s">
        <v>122</v>
      </c>
      <c r="K29" s="745"/>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s="2" customFormat="1" ht="18" customHeight="1" thickBot="1">
      <c r="A30" s="828">
        <f>+ZAKL_DATA!B29</f>
        <v>0</v>
      </c>
      <c r="B30" s="829"/>
      <c r="C30" s="830"/>
      <c r="D30" s="826">
        <v>0</v>
      </c>
      <c r="E30" s="827"/>
      <c r="F30" s="818">
        <f>+F11</f>
        <v>0</v>
      </c>
      <c r="G30" s="819"/>
      <c r="H30" s="818">
        <f>+F12+F13</f>
        <v>0</v>
      </c>
      <c r="I30" s="819"/>
      <c r="J30" s="813"/>
      <c r="K30" s="814"/>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s="2" customFormat="1" ht="12" customHeight="1" thickBot="1">
      <c r="A31" s="831" t="s">
        <v>267</v>
      </c>
      <c r="B31" s="832"/>
      <c r="C31" s="832"/>
      <c r="D31" s="832"/>
      <c r="E31" s="832"/>
      <c r="F31" s="832"/>
      <c r="G31" s="832"/>
      <c r="H31" s="832"/>
      <c r="I31" s="832"/>
      <c r="J31" s="832"/>
      <c r="K31" s="832"/>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s="2" customFormat="1" ht="18" customHeight="1">
      <c r="A32" s="822"/>
      <c r="B32" s="823"/>
      <c r="C32" s="823"/>
      <c r="D32" s="824">
        <v>0</v>
      </c>
      <c r="E32" s="825"/>
      <c r="F32" s="820">
        <v>0</v>
      </c>
      <c r="G32" s="821"/>
      <c r="H32" s="820">
        <v>0</v>
      </c>
      <c r="I32" s="821"/>
      <c r="J32" s="833"/>
      <c r="K32" s="834"/>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s="2" customFormat="1" ht="18" customHeight="1">
      <c r="A33" s="835"/>
      <c r="B33" s="836"/>
      <c r="C33" s="836"/>
      <c r="D33" s="837">
        <v>0</v>
      </c>
      <c r="E33" s="838"/>
      <c r="F33" s="839">
        <v>0</v>
      </c>
      <c r="G33" s="840"/>
      <c r="H33" s="839">
        <v>0</v>
      </c>
      <c r="I33" s="840"/>
      <c r="J33" s="811"/>
      <c r="K33" s="812"/>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s="2" customFormat="1" ht="18" customHeight="1">
      <c r="A34" s="835"/>
      <c r="B34" s="836"/>
      <c r="C34" s="836"/>
      <c r="D34" s="837">
        <v>0</v>
      </c>
      <c r="E34" s="838"/>
      <c r="F34" s="839">
        <v>0</v>
      </c>
      <c r="G34" s="840"/>
      <c r="H34" s="839">
        <v>0</v>
      </c>
      <c r="I34" s="840"/>
      <c r="J34" s="811"/>
      <c r="K34" s="812"/>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s="2" customFormat="1" ht="18" customHeight="1" thickBot="1">
      <c r="A35" s="845" t="s">
        <v>490</v>
      </c>
      <c r="B35" s="846"/>
      <c r="C35" s="846"/>
      <c r="D35" s="847"/>
      <c r="E35" s="848"/>
      <c r="F35" s="843">
        <f>SUM(F32:F34)+F30</f>
        <v>0</v>
      </c>
      <c r="G35" s="844"/>
      <c r="H35" s="843">
        <f>SUM(H32:H34)+H30</f>
        <v>0</v>
      </c>
      <c r="I35" s="844"/>
      <c r="J35" s="841"/>
      <c r="K35" s="842"/>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s="2" customFormat="1" ht="13.5" customHeight="1">
      <c r="A36" s="806" t="str">
        <f>+DAP1!A44</f>
        <v>Formulář zpracovala ASPEKT HM, daňová, účetní a auditorská kancelář, www.danovapriznani.cz, business.center.cz</v>
      </c>
      <c r="B36" s="806"/>
      <c r="C36" s="806"/>
      <c r="D36" s="806"/>
      <c r="E36" s="806"/>
      <c r="F36" s="806"/>
      <c r="G36" s="806"/>
      <c r="H36" s="806"/>
      <c r="I36" s="806"/>
      <c r="J36" s="806"/>
      <c r="K36" s="806"/>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s="2" customFormat="1" ht="9" customHeight="1">
      <c r="A37" s="807" t="s">
        <v>296</v>
      </c>
      <c r="B37" s="807"/>
      <c r="C37" s="807"/>
      <c r="D37" s="807"/>
      <c r="E37" s="807"/>
      <c r="F37" s="807"/>
      <c r="G37" s="807"/>
      <c r="H37" s="807"/>
      <c r="I37" s="807"/>
      <c r="J37" s="807"/>
      <c r="K37" s="80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11" ht="13.5" customHeight="1">
      <c r="A38" s="805" t="s">
        <v>316</v>
      </c>
      <c r="B38" s="805"/>
      <c r="C38" s="805"/>
      <c r="D38" s="805"/>
      <c r="E38" s="805"/>
      <c r="F38" s="805"/>
      <c r="G38" s="805"/>
      <c r="H38" s="805"/>
      <c r="I38" s="805"/>
      <c r="J38" s="805"/>
      <c r="K38" s="805"/>
    </row>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sheetData>
  <sheetProtection password="EF65" sheet="1" objects="1" scenarios="1"/>
  <mergeCells count="98">
    <mergeCell ref="A34:C34"/>
    <mergeCell ref="D34:E34"/>
    <mergeCell ref="A35:C35"/>
    <mergeCell ref="D35:E35"/>
    <mergeCell ref="F34:G34"/>
    <mergeCell ref="H34:I34"/>
    <mergeCell ref="J34:K34"/>
    <mergeCell ref="J35:K35"/>
    <mergeCell ref="F35:G35"/>
    <mergeCell ref="H35:I35"/>
    <mergeCell ref="A33:C33"/>
    <mergeCell ref="D33:E33"/>
    <mergeCell ref="F33:G33"/>
    <mergeCell ref="H33:I33"/>
    <mergeCell ref="F18:H18"/>
    <mergeCell ref="F19:H19"/>
    <mergeCell ref="A32:C32"/>
    <mergeCell ref="D32:E32"/>
    <mergeCell ref="A29:C29"/>
    <mergeCell ref="D29:E29"/>
    <mergeCell ref="D30:E30"/>
    <mergeCell ref="A30:C30"/>
    <mergeCell ref="A31:K31"/>
    <mergeCell ref="J32:K32"/>
    <mergeCell ref="F21:H21"/>
    <mergeCell ref="J33:K33"/>
    <mergeCell ref="F29:G29"/>
    <mergeCell ref="H29:I29"/>
    <mergeCell ref="J30:K30"/>
    <mergeCell ref="F23:H23"/>
    <mergeCell ref="H30:I30"/>
    <mergeCell ref="F30:G30"/>
    <mergeCell ref="F32:G32"/>
    <mergeCell ref="H32:I32"/>
    <mergeCell ref="I18:K18"/>
    <mergeCell ref="I19:K19"/>
    <mergeCell ref="I15:K15"/>
    <mergeCell ref="I20:K20"/>
    <mergeCell ref="I8:J8"/>
    <mergeCell ref="I14:K14"/>
    <mergeCell ref="A38:K38"/>
    <mergeCell ref="A36:K36"/>
    <mergeCell ref="A37:K37"/>
    <mergeCell ref="F16:H16"/>
    <mergeCell ref="I21:K21"/>
    <mergeCell ref="I22:K22"/>
    <mergeCell ref="I23:K23"/>
    <mergeCell ref="I17:K17"/>
    <mergeCell ref="F15:H15"/>
    <mergeCell ref="F17:H17"/>
    <mergeCell ref="H2:K2"/>
    <mergeCell ref="I16:K16"/>
    <mergeCell ref="A9:K9"/>
    <mergeCell ref="F11:H11"/>
    <mergeCell ref="I13:K13"/>
    <mergeCell ref="I10:K10"/>
    <mergeCell ref="I11:K11"/>
    <mergeCell ref="I12:K12"/>
    <mergeCell ref="F22:H22"/>
    <mergeCell ref="I1:K1"/>
    <mergeCell ref="A8:B8"/>
    <mergeCell ref="B11:E11"/>
    <mergeCell ref="B12:E12"/>
    <mergeCell ref="A3:K3"/>
    <mergeCell ref="F12:H12"/>
    <mergeCell ref="E8:F8"/>
    <mergeCell ref="A10:E10"/>
    <mergeCell ref="F13:H13"/>
    <mergeCell ref="F10:H10"/>
    <mergeCell ref="A2:G2"/>
    <mergeCell ref="B19:E19"/>
    <mergeCell ref="B20:E20"/>
    <mergeCell ref="B13:E13"/>
    <mergeCell ref="B14:E14"/>
    <mergeCell ref="B15:E15"/>
    <mergeCell ref="B16:E16"/>
    <mergeCell ref="F20:H20"/>
    <mergeCell ref="F14:H14"/>
    <mergeCell ref="B21:E21"/>
    <mergeCell ref="B22:E22"/>
    <mergeCell ref="B23:E23"/>
    <mergeCell ref="A1:G1"/>
    <mergeCell ref="A4:K4"/>
    <mergeCell ref="A5:K5"/>
    <mergeCell ref="A7:K7"/>
    <mergeCell ref="A6:K6"/>
    <mergeCell ref="B17:E17"/>
    <mergeCell ref="B18:E18"/>
    <mergeCell ref="A24:K24"/>
    <mergeCell ref="A25:K25"/>
    <mergeCell ref="A26:D26"/>
    <mergeCell ref="E26:H26"/>
    <mergeCell ref="I26:K26"/>
    <mergeCell ref="J29:K29"/>
    <mergeCell ref="E27:G27"/>
    <mergeCell ref="I27:K27"/>
    <mergeCell ref="A28:K28"/>
    <mergeCell ref="A27:C27"/>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9"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Z80"/>
  <sheetViews>
    <sheetView workbookViewId="0" topLeftCell="A1">
      <selection activeCell="A3" sqref="A3:B3"/>
    </sheetView>
  </sheetViews>
  <sheetFormatPr defaultColWidth="9.140625" defaultRowHeight="12.75"/>
  <cols>
    <col min="1" max="1" width="3.28125" style="0" customWidth="1"/>
    <col min="2" max="2" width="17.7109375" style="0" customWidth="1"/>
    <col min="3" max="3" width="8.8515625" style="0" customWidth="1"/>
    <col min="4" max="4" width="14.7109375" style="0" customWidth="1"/>
    <col min="5" max="7" width="17.7109375" style="0" customWidth="1"/>
    <col min="8" max="52" width="9.140625" style="99" customWidth="1"/>
  </cols>
  <sheetData>
    <row r="1" spans="1:7" ht="18" customHeight="1">
      <c r="A1" s="751" t="s">
        <v>261</v>
      </c>
      <c r="B1" s="904"/>
      <c r="C1" s="904"/>
      <c r="D1" s="904"/>
      <c r="E1" s="904"/>
      <c r="F1" s="904"/>
      <c r="G1" s="904"/>
    </row>
    <row r="2" spans="1:52" ht="15.75" customHeight="1" thickBot="1">
      <c r="A2" s="905" t="s">
        <v>451</v>
      </c>
      <c r="B2" s="395"/>
      <c r="C2" s="167" t="s">
        <v>312</v>
      </c>
      <c r="D2" s="167"/>
      <c r="E2" s="167" t="s">
        <v>313</v>
      </c>
      <c r="F2" s="166" t="s">
        <v>314</v>
      </c>
      <c r="G2" s="166" t="s">
        <v>492</v>
      </c>
      <c r="AY2"/>
      <c r="AZ2"/>
    </row>
    <row r="3" spans="1:52" ht="15.75" customHeight="1" thickBot="1">
      <c r="A3" s="902"/>
      <c r="B3" s="903"/>
      <c r="C3" s="900"/>
      <c r="D3" s="901"/>
      <c r="E3" s="165"/>
      <c r="F3" s="170"/>
      <c r="G3" s="171">
        <v>0</v>
      </c>
      <c r="AY3"/>
      <c r="AZ3"/>
    </row>
    <row r="4" spans="1:7" ht="18" customHeight="1">
      <c r="A4" s="864" t="s">
        <v>234</v>
      </c>
      <c r="B4" s="865"/>
      <c r="C4" s="865"/>
      <c r="D4" s="865"/>
      <c r="E4" s="865"/>
      <c r="F4" s="865"/>
      <c r="G4" s="865"/>
    </row>
    <row r="5" spans="1:7" ht="15.75" customHeight="1" thickBot="1">
      <c r="A5" s="853" t="s">
        <v>186</v>
      </c>
      <c r="B5" s="854"/>
      <c r="C5" s="854"/>
      <c r="D5" s="854"/>
      <c r="E5" s="854"/>
      <c r="F5" s="854"/>
      <c r="G5" s="854"/>
    </row>
    <row r="6" spans="1:7" ht="22.5">
      <c r="A6" s="851"/>
      <c r="B6" s="504"/>
      <c r="C6" s="504"/>
      <c r="D6" s="504"/>
      <c r="E6" s="852"/>
      <c r="F6" s="106" t="s">
        <v>324</v>
      </c>
      <c r="G6" s="107" t="s">
        <v>323</v>
      </c>
    </row>
    <row r="7" spans="1:7" ht="15.75" customHeight="1">
      <c r="A7" s="65" t="s">
        <v>74</v>
      </c>
      <c r="B7" s="859" t="s">
        <v>23</v>
      </c>
      <c r="C7" s="859"/>
      <c r="D7" s="859"/>
      <c r="E7" s="522"/>
      <c r="F7" s="88">
        <f>+ZAV!B7</f>
        <v>0</v>
      </c>
      <c r="G7" s="105">
        <f>+ZAV!C7</f>
        <v>0</v>
      </c>
    </row>
    <row r="8" spans="1:7" ht="15.75" customHeight="1">
      <c r="A8" s="65" t="s">
        <v>75</v>
      </c>
      <c r="B8" s="859" t="s">
        <v>271</v>
      </c>
      <c r="C8" s="859"/>
      <c r="D8" s="859"/>
      <c r="E8" s="522"/>
      <c r="F8" s="88">
        <f>+ZAV!B9</f>
        <v>0</v>
      </c>
      <c r="G8" s="105">
        <f>+ZAV!C9</f>
        <v>0</v>
      </c>
    </row>
    <row r="9" spans="1:7" ht="15.75" customHeight="1">
      <c r="A9" s="65" t="s">
        <v>76</v>
      </c>
      <c r="B9" s="859" t="s">
        <v>235</v>
      </c>
      <c r="C9" s="859"/>
      <c r="D9" s="859"/>
      <c r="E9" s="522"/>
      <c r="F9" s="88">
        <f>+ZAV!B10</f>
        <v>0</v>
      </c>
      <c r="G9" s="105">
        <f>+ZAV!C10</f>
        <v>0</v>
      </c>
    </row>
    <row r="10" spans="1:7" ht="15.75" customHeight="1">
      <c r="A10" s="65" t="s">
        <v>332</v>
      </c>
      <c r="B10" s="859" t="s">
        <v>83</v>
      </c>
      <c r="C10" s="859"/>
      <c r="D10" s="859"/>
      <c r="E10" s="522"/>
      <c r="F10" s="88">
        <f>+ZAV!B12</f>
        <v>0</v>
      </c>
      <c r="G10" s="105">
        <f>+ZAV!C12</f>
        <v>0</v>
      </c>
    </row>
    <row r="11" spans="1:7" ht="15.75" customHeight="1">
      <c r="A11" s="65" t="s">
        <v>18</v>
      </c>
      <c r="B11" s="859" t="s">
        <v>236</v>
      </c>
      <c r="C11" s="859"/>
      <c r="D11" s="859"/>
      <c r="E11" s="522"/>
      <c r="F11" s="88">
        <f>+ZAV!B13+ZAV!B14</f>
        <v>0</v>
      </c>
      <c r="G11" s="105">
        <f>+ZAV!C13+ZAV!C14</f>
        <v>0</v>
      </c>
    </row>
    <row r="12" spans="1:7" ht="15.75" customHeight="1">
      <c r="A12" s="65" t="s">
        <v>331</v>
      </c>
      <c r="B12" s="859" t="s">
        <v>237</v>
      </c>
      <c r="C12" s="859"/>
      <c r="D12" s="859"/>
      <c r="E12" s="522"/>
      <c r="F12" s="88">
        <f>+ZAV!B15+ZAV!B11+ZAV!B8</f>
        <v>0</v>
      </c>
      <c r="G12" s="105">
        <f>+ZAV!C15+ZAV!C11+ZAV!C8</f>
        <v>0</v>
      </c>
    </row>
    <row r="13" spans="1:7" ht="15.75" customHeight="1">
      <c r="A13" s="65" t="s">
        <v>330</v>
      </c>
      <c r="B13" s="859" t="s">
        <v>238</v>
      </c>
      <c r="C13" s="859"/>
      <c r="D13" s="859"/>
      <c r="E13" s="522"/>
      <c r="F13" s="88">
        <f>+ZAV!B19+ZAV!B20</f>
        <v>0</v>
      </c>
      <c r="G13" s="105">
        <f>+ZAV!C19+ZAV!C20</f>
        <v>0</v>
      </c>
    </row>
    <row r="14" spans="1:7" ht="15.75" customHeight="1" thickBot="1">
      <c r="A14" s="66" t="s">
        <v>329</v>
      </c>
      <c r="B14" s="869" t="s">
        <v>327</v>
      </c>
      <c r="C14" s="869"/>
      <c r="D14" s="869"/>
      <c r="E14" s="512"/>
      <c r="F14" s="89">
        <f>+ZAV!B22</f>
        <v>0</v>
      </c>
      <c r="G14" s="122">
        <f>+ZAV!C22</f>
        <v>0</v>
      </c>
    </row>
    <row r="15" spans="1:7" ht="9" customHeight="1" thickBot="1">
      <c r="A15" s="864"/>
      <c r="B15" s="865"/>
      <c r="C15" s="865"/>
      <c r="D15" s="865"/>
      <c r="E15" s="865"/>
      <c r="F15" s="865"/>
      <c r="G15" s="865"/>
    </row>
    <row r="16" spans="1:7" ht="15.75" customHeight="1" thickBot="1">
      <c r="A16" s="108" t="s">
        <v>328</v>
      </c>
      <c r="B16" s="137" t="s">
        <v>422</v>
      </c>
      <c r="C16" s="866"/>
      <c r="D16" s="867"/>
      <c r="E16" s="868"/>
      <c r="F16" s="865"/>
      <c r="G16" s="865"/>
    </row>
    <row r="17" spans="1:7" ht="15" customHeight="1">
      <c r="A17" s="898" t="s">
        <v>239</v>
      </c>
      <c r="B17" s="899"/>
      <c r="C17" s="899"/>
      <c r="D17" s="899"/>
      <c r="E17" s="899"/>
      <c r="F17" s="899"/>
      <c r="G17" s="899"/>
    </row>
    <row r="18" spans="1:7" ht="18" customHeight="1" thickBot="1">
      <c r="A18" s="881" t="s">
        <v>187</v>
      </c>
      <c r="B18" s="882"/>
      <c r="C18" s="882"/>
      <c r="D18" s="882"/>
      <c r="E18" s="882"/>
      <c r="F18" s="882"/>
      <c r="G18" s="882"/>
    </row>
    <row r="19" spans="1:7" ht="24" customHeight="1">
      <c r="A19" s="111" t="s">
        <v>162</v>
      </c>
      <c r="B19" s="887" t="s">
        <v>493</v>
      </c>
      <c r="C19" s="888"/>
      <c r="D19" s="888"/>
      <c r="E19" s="889"/>
      <c r="F19" s="890" t="s">
        <v>161</v>
      </c>
      <c r="G19" s="891"/>
    </row>
    <row r="20" spans="1:7" ht="15.75" customHeight="1">
      <c r="A20" s="63" t="s">
        <v>74</v>
      </c>
      <c r="B20" s="892"/>
      <c r="C20" s="892"/>
      <c r="D20" s="892"/>
      <c r="E20" s="892"/>
      <c r="F20" s="893"/>
      <c r="G20" s="894"/>
    </row>
    <row r="21" spans="1:7" ht="15.75" customHeight="1">
      <c r="A21" s="63" t="s">
        <v>75</v>
      </c>
      <c r="B21" s="892"/>
      <c r="C21" s="892"/>
      <c r="D21" s="892"/>
      <c r="E21" s="892"/>
      <c r="F21" s="893"/>
      <c r="G21" s="894"/>
    </row>
    <row r="22" spans="1:7" ht="15.75" customHeight="1">
      <c r="A22" s="63" t="s">
        <v>76</v>
      </c>
      <c r="B22" s="892"/>
      <c r="C22" s="892"/>
      <c r="D22" s="892"/>
      <c r="E22" s="892"/>
      <c r="F22" s="893"/>
      <c r="G22" s="894"/>
    </row>
    <row r="23" spans="1:7" ht="15.75" customHeight="1" thickBot="1">
      <c r="A23" s="64" t="s">
        <v>332</v>
      </c>
      <c r="B23" s="895"/>
      <c r="C23" s="895"/>
      <c r="D23" s="895"/>
      <c r="E23" s="895"/>
      <c r="F23" s="896"/>
      <c r="G23" s="897"/>
    </row>
    <row r="24" spans="1:7" ht="13.5" thickBot="1">
      <c r="A24" s="881"/>
      <c r="B24" s="882"/>
      <c r="C24" s="882"/>
      <c r="D24" s="882"/>
      <c r="E24" s="882"/>
      <c r="F24" s="882"/>
      <c r="G24" s="882"/>
    </row>
    <row r="25" spans="1:7" ht="24.75" customHeight="1">
      <c r="A25" s="111" t="s">
        <v>162</v>
      </c>
      <c r="B25" s="887" t="s">
        <v>495</v>
      </c>
      <c r="C25" s="888"/>
      <c r="D25" s="888"/>
      <c r="E25" s="889"/>
      <c r="F25" s="890" t="s">
        <v>161</v>
      </c>
      <c r="G25" s="891"/>
    </row>
    <row r="26" spans="1:7" ht="15.75" customHeight="1">
      <c r="A26" s="63" t="s">
        <v>74</v>
      </c>
      <c r="B26" s="892"/>
      <c r="C26" s="892"/>
      <c r="D26" s="892"/>
      <c r="E26" s="892"/>
      <c r="F26" s="893"/>
      <c r="G26" s="894"/>
    </row>
    <row r="27" spans="1:7" ht="15.75" customHeight="1">
      <c r="A27" s="63" t="s">
        <v>75</v>
      </c>
      <c r="B27" s="892"/>
      <c r="C27" s="892"/>
      <c r="D27" s="892"/>
      <c r="E27" s="892"/>
      <c r="F27" s="893"/>
      <c r="G27" s="894"/>
    </row>
    <row r="28" spans="1:7" ht="15.75" customHeight="1">
      <c r="A28" s="63" t="s">
        <v>76</v>
      </c>
      <c r="B28" s="892"/>
      <c r="C28" s="892"/>
      <c r="D28" s="892"/>
      <c r="E28" s="892"/>
      <c r="F28" s="893"/>
      <c r="G28" s="894"/>
    </row>
    <row r="29" spans="1:7" ht="15.75" customHeight="1" thickBot="1">
      <c r="A29" s="64" t="s">
        <v>332</v>
      </c>
      <c r="B29" s="895"/>
      <c r="C29" s="895"/>
      <c r="D29" s="895"/>
      <c r="E29" s="895"/>
      <c r="F29" s="896"/>
      <c r="G29" s="897"/>
    </row>
    <row r="30" spans="1:7" ht="18" customHeight="1" thickBot="1">
      <c r="A30" s="881" t="s">
        <v>333</v>
      </c>
      <c r="B30" s="882"/>
      <c r="C30" s="882"/>
      <c r="D30" s="882"/>
      <c r="E30" s="882"/>
      <c r="F30" s="882"/>
      <c r="G30" s="882"/>
    </row>
    <row r="31" spans="1:7" ht="15.75" customHeight="1">
      <c r="A31" s="883" t="s">
        <v>452</v>
      </c>
      <c r="B31" s="884"/>
      <c r="C31" s="884"/>
      <c r="D31" s="884"/>
      <c r="E31" s="884"/>
      <c r="F31" s="884"/>
      <c r="G31" s="885"/>
    </row>
    <row r="32" spans="1:7" ht="15.75" customHeight="1">
      <c r="A32" s="118"/>
      <c r="B32" s="48" t="s">
        <v>453</v>
      </c>
      <c r="C32" s="886" t="s">
        <v>13</v>
      </c>
      <c r="D32" s="886"/>
      <c r="E32" s="48" t="s">
        <v>93</v>
      </c>
      <c r="F32" s="48" t="s">
        <v>14</v>
      </c>
      <c r="G32" s="49" t="s">
        <v>15</v>
      </c>
    </row>
    <row r="33" spans="1:7" ht="15.75" customHeight="1">
      <c r="A33" s="50">
        <v>1</v>
      </c>
      <c r="B33" s="124"/>
      <c r="C33" s="879"/>
      <c r="D33" s="879"/>
      <c r="E33" s="52"/>
      <c r="F33" s="55"/>
      <c r="G33" s="54"/>
    </row>
    <row r="34" spans="1:7" ht="15.75" customHeight="1">
      <c r="A34" s="50">
        <v>2</v>
      </c>
      <c r="B34" s="53"/>
      <c r="C34" s="879"/>
      <c r="D34" s="879"/>
      <c r="E34" s="125"/>
      <c r="F34" s="126"/>
      <c r="G34" s="127"/>
    </row>
    <row r="35" spans="1:7" ht="15.75" customHeight="1" thickBot="1">
      <c r="A35" s="51">
        <v>3</v>
      </c>
      <c r="B35" s="128"/>
      <c r="C35" s="880"/>
      <c r="D35" s="880"/>
      <c r="E35" s="128"/>
      <c r="F35" s="56"/>
      <c r="G35" s="57"/>
    </row>
    <row r="36" spans="1:7" ht="18" customHeight="1" thickBot="1">
      <c r="A36" s="870" t="s">
        <v>272</v>
      </c>
      <c r="B36" s="871"/>
      <c r="C36" s="871"/>
      <c r="D36" s="871"/>
      <c r="E36" s="871"/>
      <c r="F36" s="871"/>
      <c r="G36" s="871"/>
    </row>
    <row r="37" spans="1:7" ht="15.75" customHeight="1">
      <c r="A37" s="872" t="s">
        <v>454</v>
      </c>
      <c r="B37" s="873"/>
      <c r="C37" s="873"/>
      <c r="D37" s="873"/>
      <c r="E37" s="873"/>
      <c r="F37" s="873"/>
      <c r="G37" s="874"/>
    </row>
    <row r="38" spans="1:7" ht="24" customHeight="1">
      <c r="A38" s="119"/>
      <c r="B38" s="875" t="s">
        <v>453</v>
      </c>
      <c r="C38" s="876"/>
      <c r="D38" s="875" t="s">
        <v>13</v>
      </c>
      <c r="E38" s="876"/>
      <c r="F38" s="58" t="s">
        <v>232</v>
      </c>
      <c r="G38" s="59" t="s">
        <v>334</v>
      </c>
    </row>
    <row r="39" spans="1:7" ht="15.75" customHeight="1">
      <c r="A39" s="50">
        <v>1</v>
      </c>
      <c r="B39" s="877"/>
      <c r="C39" s="878"/>
      <c r="D39" s="877"/>
      <c r="E39" s="878"/>
      <c r="F39" s="9"/>
      <c r="G39" s="54"/>
    </row>
    <row r="40" spans="1:7" ht="15.75" customHeight="1" thickBot="1">
      <c r="A40" s="51">
        <v>2</v>
      </c>
      <c r="B40" s="860"/>
      <c r="C40" s="861"/>
      <c r="D40" s="860"/>
      <c r="E40" s="861"/>
      <c r="F40" s="10"/>
      <c r="G40" s="57"/>
    </row>
    <row r="41" spans="1:52" s="109" customFormat="1" ht="18" customHeight="1" thickBot="1">
      <c r="A41" s="870" t="s">
        <v>188</v>
      </c>
      <c r="B41" s="871"/>
      <c r="C41" s="871"/>
      <c r="D41" s="871"/>
      <c r="E41" s="871"/>
      <c r="F41" s="871"/>
      <c r="G41" s="871"/>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row>
    <row r="42" spans="1:7" ht="15.75" customHeight="1">
      <c r="A42" s="872" t="s">
        <v>273</v>
      </c>
      <c r="B42" s="873"/>
      <c r="C42" s="873"/>
      <c r="D42" s="873"/>
      <c r="E42" s="873"/>
      <c r="F42" s="873"/>
      <c r="G42" s="874"/>
    </row>
    <row r="43" spans="1:7" ht="24" customHeight="1">
      <c r="A43" s="119"/>
      <c r="B43" s="875" t="s">
        <v>453</v>
      </c>
      <c r="C43" s="876"/>
      <c r="D43" s="875" t="s">
        <v>13</v>
      </c>
      <c r="E43" s="876"/>
      <c r="F43" s="58" t="s">
        <v>93</v>
      </c>
      <c r="G43" s="59" t="s">
        <v>334</v>
      </c>
    </row>
    <row r="44" spans="1:7" ht="15.75" customHeight="1" thickBot="1">
      <c r="A44" s="51">
        <v>1</v>
      </c>
      <c r="B44" s="860"/>
      <c r="C44" s="861"/>
      <c r="D44" s="860"/>
      <c r="E44" s="861"/>
      <c r="F44" s="10"/>
      <c r="G44" s="57"/>
    </row>
    <row r="45" spans="1:7" ht="13.5" thickBot="1">
      <c r="A45" s="862" t="s">
        <v>350</v>
      </c>
      <c r="B45" s="863"/>
      <c r="C45" s="863"/>
      <c r="D45" s="863"/>
      <c r="E45" s="863"/>
      <c r="F45" s="863"/>
      <c r="G45" s="863"/>
    </row>
    <row r="46" spans="1:7" ht="12.75">
      <c r="A46" s="855" t="s">
        <v>189</v>
      </c>
      <c r="B46" s="856"/>
      <c r="C46" s="856"/>
      <c r="D46" s="856"/>
      <c r="E46" s="856"/>
      <c r="F46" s="60" t="s">
        <v>93</v>
      </c>
      <c r="G46" s="61" t="s">
        <v>94</v>
      </c>
    </row>
    <row r="47" spans="1:7" ht="13.5" thickBot="1">
      <c r="A47" s="857"/>
      <c r="B47" s="858"/>
      <c r="C47" s="858"/>
      <c r="D47" s="858"/>
      <c r="E47" s="858"/>
      <c r="F47" s="123"/>
      <c r="G47" s="62"/>
    </row>
    <row r="48" spans="1:7" ht="9" customHeight="1">
      <c r="A48" s="849" t="s">
        <v>455</v>
      </c>
      <c r="B48" s="387"/>
      <c r="C48" s="387"/>
      <c r="D48" s="387"/>
      <c r="E48" s="387"/>
      <c r="F48" s="387"/>
      <c r="G48" s="387"/>
    </row>
    <row r="49" spans="1:7" ht="9" customHeight="1">
      <c r="A49" s="850" t="s">
        <v>160</v>
      </c>
      <c r="B49" s="337"/>
      <c r="C49" s="337"/>
      <c r="D49" s="337"/>
      <c r="E49" s="337"/>
      <c r="F49" s="337"/>
      <c r="G49" s="337"/>
    </row>
    <row r="50" spans="1:7" ht="12.75">
      <c r="A50" s="805" t="s">
        <v>317</v>
      </c>
      <c r="B50" s="805"/>
      <c r="C50" s="805"/>
      <c r="D50" s="805"/>
      <c r="E50" s="805"/>
      <c r="F50" s="805"/>
      <c r="G50" s="805"/>
    </row>
    <row r="51" spans="1:7" ht="12.75">
      <c r="A51" s="99"/>
      <c r="B51" s="99"/>
      <c r="C51" s="99"/>
      <c r="D51" s="99"/>
      <c r="E51" s="99"/>
      <c r="F51" s="99"/>
      <c r="G51" s="99"/>
    </row>
    <row r="52" spans="1:7" ht="12.75">
      <c r="A52" s="99"/>
      <c r="B52" s="99"/>
      <c r="C52" s="99"/>
      <c r="D52" s="99"/>
      <c r="E52" s="99"/>
      <c r="F52" s="99"/>
      <c r="G52" s="99"/>
    </row>
    <row r="53" spans="1:7" ht="12.75">
      <c r="A53" s="99"/>
      <c r="B53" s="99"/>
      <c r="C53" s="99"/>
      <c r="D53" s="99"/>
      <c r="E53" s="99"/>
      <c r="F53" s="99"/>
      <c r="G53" s="99"/>
    </row>
    <row r="54" spans="1:7" ht="12.75">
      <c r="A54" s="99"/>
      <c r="B54" s="99"/>
      <c r="C54" s="99"/>
      <c r="D54" s="99"/>
      <c r="E54" s="99"/>
      <c r="F54" s="99"/>
      <c r="G54" s="99"/>
    </row>
    <row r="55" spans="1:7" ht="12.75">
      <c r="A55" s="99"/>
      <c r="B55" s="99"/>
      <c r="C55" s="99"/>
      <c r="D55" s="99"/>
      <c r="E55" s="99"/>
      <c r="F55" s="99"/>
      <c r="G55" s="99"/>
    </row>
    <row r="56" spans="1:7" ht="12.75">
      <c r="A56" s="99"/>
      <c r="B56" s="99"/>
      <c r="C56" s="99"/>
      <c r="D56" s="99"/>
      <c r="E56" s="99"/>
      <c r="F56" s="99"/>
      <c r="G56" s="99"/>
    </row>
    <row r="57" spans="1:7" ht="12.75">
      <c r="A57" s="99"/>
      <c r="B57" s="99"/>
      <c r="C57" s="99"/>
      <c r="D57" s="99"/>
      <c r="E57" s="99"/>
      <c r="F57" s="99"/>
      <c r="G57" s="99"/>
    </row>
    <row r="58" spans="1:7" ht="12.75">
      <c r="A58" s="99"/>
      <c r="B58" s="99"/>
      <c r="C58" s="99"/>
      <c r="D58" s="99"/>
      <c r="E58" s="99"/>
      <c r="F58" s="99"/>
      <c r="G58" s="99"/>
    </row>
    <row r="59" spans="1:7" ht="12.75">
      <c r="A59" s="99"/>
      <c r="B59" s="99"/>
      <c r="C59" s="99"/>
      <c r="D59" s="99"/>
      <c r="E59" s="99"/>
      <c r="F59" s="99"/>
      <c r="G59" s="99"/>
    </row>
    <row r="60" spans="1:7" ht="12.75">
      <c r="A60" s="99"/>
      <c r="B60" s="99"/>
      <c r="C60" s="99"/>
      <c r="D60" s="99"/>
      <c r="E60" s="99"/>
      <c r="F60" s="99"/>
      <c r="G60" s="99"/>
    </row>
    <row r="61" spans="1:7" ht="12.75">
      <c r="A61" s="99"/>
      <c r="B61" s="99"/>
      <c r="C61" s="99"/>
      <c r="D61" s="99"/>
      <c r="E61" s="99"/>
      <c r="F61" s="99"/>
      <c r="G61" s="99"/>
    </row>
    <row r="62" spans="1:7" ht="12.75">
      <c r="A62" s="99"/>
      <c r="B62" s="99"/>
      <c r="C62" s="99"/>
      <c r="D62" s="99"/>
      <c r="E62" s="99"/>
      <c r="F62" s="99"/>
      <c r="G62" s="99"/>
    </row>
    <row r="63" spans="1:7" ht="12.75">
      <c r="A63" s="99"/>
      <c r="B63" s="99"/>
      <c r="C63" s="99"/>
      <c r="D63" s="99"/>
      <c r="E63" s="99"/>
      <c r="F63" s="99"/>
      <c r="G63" s="99"/>
    </row>
    <row r="64" spans="1:7" ht="12.75">
      <c r="A64" s="99"/>
      <c r="B64" s="99"/>
      <c r="C64" s="99"/>
      <c r="D64" s="99"/>
      <c r="E64" s="99"/>
      <c r="F64" s="99"/>
      <c r="G64" s="99"/>
    </row>
    <row r="65" spans="1:7" ht="12.75">
      <c r="A65" s="99"/>
      <c r="B65" s="99"/>
      <c r="C65" s="99"/>
      <c r="D65" s="99"/>
      <c r="E65" s="99"/>
      <c r="F65" s="99"/>
      <c r="G65" s="99"/>
    </row>
    <row r="66" spans="1:7" ht="12.75">
      <c r="A66" s="99"/>
      <c r="B66" s="99"/>
      <c r="C66" s="99"/>
      <c r="D66" s="99"/>
      <c r="E66" s="99"/>
      <c r="F66" s="99"/>
      <c r="G66" s="99"/>
    </row>
    <row r="67" spans="1:7" ht="12.75">
      <c r="A67" s="99"/>
      <c r="B67" s="99"/>
      <c r="C67" s="99"/>
      <c r="D67" s="99"/>
      <c r="E67" s="99"/>
      <c r="F67" s="99"/>
      <c r="G67" s="99"/>
    </row>
    <row r="68" spans="1:7" ht="12.75">
      <c r="A68" s="99"/>
      <c r="B68" s="99"/>
      <c r="C68" s="99"/>
      <c r="D68" s="99"/>
      <c r="E68" s="99"/>
      <c r="F68" s="99"/>
      <c r="G68" s="99"/>
    </row>
    <row r="69" spans="1:7" ht="12.75">
      <c r="A69" s="99"/>
      <c r="B69" s="99"/>
      <c r="C69" s="99"/>
      <c r="D69" s="99"/>
      <c r="E69" s="99"/>
      <c r="F69" s="99"/>
      <c r="G69" s="99"/>
    </row>
    <row r="70" spans="1:7" ht="12.75">
      <c r="A70" s="99"/>
      <c r="B70" s="99"/>
      <c r="C70" s="99"/>
      <c r="D70" s="99"/>
      <c r="E70" s="99"/>
      <c r="F70" s="99"/>
      <c r="G70" s="99"/>
    </row>
    <row r="71" spans="1:7" ht="12.75">
      <c r="A71" s="99"/>
      <c r="B71" s="99"/>
      <c r="C71" s="99"/>
      <c r="D71" s="99"/>
      <c r="E71" s="99"/>
      <c r="F71" s="99"/>
      <c r="G71" s="99"/>
    </row>
    <row r="72" spans="1:7" ht="12.75">
      <c r="A72" s="99"/>
      <c r="B72" s="99"/>
      <c r="C72" s="99"/>
      <c r="D72" s="99"/>
      <c r="E72" s="99"/>
      <c r="F72" s="99"/>
      <c r="G72" s="99"/>
    </row>
    <row r="73" spans="1:7" ht="12.75">
      <c r="A73" s="99"/>
      <c r="B73" s="99"/>
      <c r="C73" s="99"/>
      <c r="D73" s="99"/>
      <c r="E73" s="99"/>
      <c r="F73" s="99"/>
      <c r="G73" s="99"/>
    </row>
    <row r="74" spans="1:7" ht="12.75">
      <c r="A74" s="99"/>
      <c r="B74" s="99"/>
      <c r="C74" s="99"/>
      <c r="D74" s="99"/>
      <c r="E74" s="99"/>
      <c r="F74" s="99"/>
      <c r="G74" s="99"/>
    </row>
    <row r="75" spans="1:7" ht="12.75">
      <c r="A75" s="99"/>
      <c r="B75" s="99"/>
      <c r="C75" s="99"/>
      <c r="D75" s="99"/>
      <c r="E75" s="99"/>
      <c r="F75" s="99"/>
      <c r="G75" s="99"/>
    </row>
    <row r="76" spans="1:7" ht="12.75">
      <c r="A76" s="99"/>
      <c r="B76" s="99"/>
      <c r="C76" s="99"/>
      <c r="D76" s="99"/>
      <c r="E76" s="99"/>
      <c r="F76" s="99"/>
      <c r="G76" s="99"/>
    </row>
    <row r="77" spans="1:7" ht="12.75">
      <c r="A77" s="99"/>
      <c r="B77" s="99"/>
      <c r="C77" s="99"/>
      <c r="D77" s="99"/>
      <c r="E77" s="99"/>
      <c r="F77" s="99"/>
      <c r="G77" s="99"/>
    </row>
    <row r="78" spans="1:7" ht="12.75">
      <c r="A78" s="99"/>
      <c r="B78" s="99"/>
      <c r="C78" s="99"/>
      <c r="D78" s="99"/>
      <c r="E78" s="99"/>
      <c r="F78" s="99"/>
      <c r="G78" s="99"/>
    </row>
    <row r="79" spans="1:7" ht="12.75">
      <c r="A79" s="99"/>
      <c r="B79" s="99"/>
      <c r="C79" s="99"/>
      <c r="D79" s="99"/>
      <c r="E79" s="99"/>
      <c r="F79" s="99"/>
      <c r="G79" s="99"/>
    </row>
    <row r="80" spans="1:7" ht="12.75">
      <c r="A80" s="99"/>
      <c r="B80" s="99"/>
      <c r="C80" s="99"/>
      <c r="D80" s="99"/>
      <c r="E80" s="99"/>
      <c r="F80" s="99"/>
      <c r="G80" s="99"/>
    </row>
    <row r="81" s="99" customFormat="1" ht="12.75"/>
    <row r="82" s="99" customFormat="1" ht="12.75"/>
    <row r="83" s="99" customFormat="1" ht="12.75"/>
    <row r="84" s="99" customFormat="1" ht="12.75"/>
    <row r="85" s="99" customFormat="1" ht="12.75"/>
    <row r="86" s="99" customFormat="1" ht="12.75"/>
    <row r="87" s="99" customFormat="1" ht="12.75"/>
    <row r="88" s="99" customFormat="1" ht="12.75"/>
    <row r="89" s="99" customFormat="1" ht="12.75"/>
    <row r="90" s="99" customFormat="1" ht="12.75"/>
    <row r="91" s="99" customFormat="1" ht="12.75"/>
    <row r="92" s="99" customFormat="1" ht="12.75"/>
    <row r="93" s="99" customFormat="1" ht="12.75"/>
    <row r="94" s="99" customFormat="1" ht="12.75"/>
    <row r="95" s="99" customFormat="1" ht="12.75"/>
    <row r="96" s="99" customFormat="1" ht="12.75"/>
    <row r="97" s="99" customFormat="1" ht="12.75"/>
    <row r="98" s="99" customFormat="1" ht="12.75"/>
    <row r="99" s="99" customFormat="1" ht="12.75"/>
    <row r="100" s="99" customFormat="1" ht="12.75"/>
    <row r="101" s="99" customFormat="1" ht="12.75"/>
    <row r="102" s="99" customFormat="1" ht="12.75"/>
    <row r="103" s="99" customFormat="1" ht="12.75"/>
    <row r="104" s="99" customFormat="1" ht="12.75"/>
    <row r="105" s="99" customFormat="1" ht="12.75"/>
    <row r="106" s="99" customFormat="1" ht="12.75"/>
    <row r="107" s="99" customFormat="1" ht="12.75"/>
    <row r="108" s="99" customFormat="1" ht="12.75"/>
    <row r="109" s="99" customFormat="1" ht="12.75"/>
    <row r="110" s="99" customFormat="1" ht="12.75"/>
    <row r="111" s="99" customFormat="1" ht="12.75"/>
    <row r="112" s="99" customFormat="1" ht="12.75"/>
    <row r="113" s="99" customFormat="1" ht="12.75"/>
    <row r="114" s="99" customFormat="1" ht="12.75"/>
    <row r="115" s="99" customFormat="1" ht="12.75"/>
    <row r="116" s="99" customFormat="1" ht="12.75"/>
    <row r="117" s="99" customFormat="1" ht="12.75"/>
    <row r="118" s="99" customFormat="1" ht="12.75"/>
    <row r="119" s="99" customFormat="1" ht="12.75"/>
    <row r="120" s="99" customFormat="1" ht="12.75"/>
    <row r="121" s="99" customFormat="1" ht="12.75"/>
    <row r="122" s="99" customFormat="1" ht="12.75"/>
    <row r="123" s="99" customFormat="1" ht="12.75"/>
    <row r="124" s="99" customFormat="1" ht="12.75"/>
    <row r="125" s="99" customFormat="1" ht="12.75"/>
    <row r="126" s="99" customFormat="1" ht="12.75"/>
    <row r="127" s="99" customFormat="1" ht="12.75"/>
    <row r="128" s="99" customFormat="1" ht="12.75"/>
    <row r="129" s="99" customFormat="1" ht="12.75"/>
    <row r="130" s="99" customFormat="1" ht="12.75"/>
    <row r="131" s="99" customFormat="1" ht="12.75"/>
    <row r="132" s="99" customFormat="1" ht="12.75"/>
    <row r="133" s="99" customFormat="1" ht="12.75"/>
    <row r="134" s="99" customFormat="1" ht="12.75"/>
    <row r="135" s="99" customFormat="1" ht="12.75"/>
    <row r="136" s="99" customFormat="1" ht="12.75"/>
    <row r="137" s="99" customFormat="1" ht="12.75"/>
    <row r="138" s="99" customFormat="1" ht="12.75"/>
    <row r="139" s="99" customFormat="1" ht="12.75"/>
    <row r="140" s="99" customFormat="1" ht="12.75"/>
    <row r="141" s="99" customFormat="1" ht="12.75"/>
    <row r="142" s="99" customFormat="1" ht="12.75"/>
    <row r="143" s="99" customFormat="1" ht="12.75"/>
    <row r="144" s="99" customFormat="1" ht="12.75"/>
    <row r="145" s="99" customFormat="1" ht="12.75"/>
    <row r="146" s="99" customFormat="1" ht="12.75"/>
    <row r="147" s="99" customFormat="1" ht="12.75"/>
    <row r="148" s="99" customFormat="1" ht="12.75"/>
    <row r="149" s="99" customFormat="1" ht="12.75"/>
    <row r="150" s="99" customFormat="1" ht="12.75"/>
    <row r="151" s="99" customFormat="1" ht="12.75"/>
    <row r="152" s="99" customFormat="1" ht="12.75"/>
    <row r="153" s="99" customFormat="1" ht="12.75"/>
    <row r="154" s="99" customFormat="1" ht="12.75"/>
    <row r="155" s="99" customFormat="1" ht="12.75"/>
    <row r="156" s="99" customFormat="1" ht="12.75"/>
    <row r="157" s="99" customFormat="1" ht="12.75"/>
    <row r="158" s="99" customFormat="1" ht="12.75"/>
    <row r="159" s="99" customFormat="1" ht="12.75"/>
    <row r="160" s="99" customFormat="1" ht="12.75"/>
    <row r="161" s="99" customFormat="1" ht="12.75"/>
    <row r="162" s="99" customFormat="1" ht="12.75"/>
    <row r="163" s="99" customFormat="1" ht="12.75"/>
    <row r="164" s="99" customFormat="1" ht="12.75"/>
    <row r="165" s="99" customFormat="1" ht="12.75"/>
    <row r="166" s="99" customFormat="1" ht="12.75"/>
    <row r="167" s="99" customFormat="1" ht="12.75"/>
    <row r="168" s="99" customFormat="1" ht="12.75"/>
    <row r="169" s="99" customFormat="1" ht="12.75"/>
    <row r="170" s="99" customFormat="1" ht="12.75"/>
    <row r="171" s="99" customFormat="1" ht="12.75"/>
    <row r="172" s="99" customFormat="1" ht="12.75"/>
    <row r="173" s="99" customFormat="1" ht="12.75"/>
    <row r="174" s="99" customFormat="1" ht="12.75"/>
    <row r="175" s="99" customFormat="1" ht="12.75"/>
    <row r="176" s="99" customFormat="1" ht="12.75"/>
    <row r="177" s="99" customFormat="1" ht="12.75"/>
    <row r="178" s="99" customFormat="1" ht="12.75"/>
    <row r="179" s="99" customFormat="1" ht="12.75"/>
    <row r="180" s="99" customFormat="1" ht="12.75"/>
    <row r="181" s="99" customFormat="1" ht="12.75"/>
    <row r="182" s="99" customFormat="1" ht="12.75"/>
    <row r="183" s="99" customFormat="1" ht="12.75"/>
    <row r="184" s="99" customFormat="1" ht="12.75"/>
    <row r="185" s="99" customFormat="1" ht="12.75"/>
    <row r="186" s="99" customFormat="1" ht="12.75"/>
    <row r="187" s="99" customFormat="1" ht="12.75"/>
    <row r="188" s="99" customFormat="1" ht="12.75"/>
    <row r="189" s="99" customFormat="1" ht="12.75"/>
    <row r="190" s="99" customFormat="1" ht="12.75"/>
    <row r="191" s="99" customFormat="1" ht="12.75"/>
    <row r="192" s="99" customFormat="1" ht="12.75"/>
    <row r="193" s="99" customFormat="1" ht="12.75"/>
    <row r="194" s="99" customFormat="1" ht="12.75"/>
    <row r="195" s="99" customFormat="1" ht="12.75"/>
    <row r="196" s="99" customFormat="1" ht="12.75"/>
    <row r="197" s="99" customFormat="1" ht="12.75"/>
    <row r="198" s="99" customFormat="1" ht="12.75"/>
    <row r="199" s="99" customFormat="1" ht="12.75"/>
    <row r="200" s="99" customFormat="1" ht="12.75"/>
    <row r="201" s="99" customFormat="1" ht="12.75"/>
  </sheetData>
  <sheetProtection password="EF65" sheet="1" objects="1" scenarios="1"/>
  <mergeCells count="66">
    <mergeCell ref="C3:D3"/>
    <mergeCell ref="A3:B3"/>
    <mergeCell ref="A1:G1"/>
    <mergeCell ref="A2:B2"/>
    <mergeCell ref="A17:G17"/>
    <mergeCell ref="F26:G26"/>
    <mergeCell ref="B27:E27"/>
    <mergeCell ref="F27:G27"/>
    <mergeCell ref="B23:E23"/>
    <mergeCell ref="F23:G23"/>
    <mergeCell ref="B25:E25"/>
    <mergeCell ref="F25:G25"/>
    <mergeCell ref="B26:E26"/>
    <mergeCell ref="A18:G18"/>
    <mergeCell ref="B20:E20"/>
    <mergeCell ref="F20:G20"/>
    <mergeCell ref="B21:E21"/>
    <mergeCell ref="F21:G21"/>
    <mergeCell ref="B19:E19"/>
    <mergeCell ref="F19:G19"/>
    <mergeCell ref="A24:G24"/>
    <mergeCell ref="A50:G50"/>
    <mergeCell ref="B22:E22"/>
    <mergeCell ref="F22:G22"/>
    <mergeCell ref="B29:E29"/>
    <mergeCell ref="F29:G29"/>
    <mergeCell ref="B28:E28"/>
    <mergeCell ref="F28:G28"/>
    <mergeCell ref="C33:D33"/>
    <mergeCell ref="C34:D34"/>
    <mergeCell ref="C35:D35"/>
    <mergeCell ref="A30:G30"/>
    <mergeCell ref="A31:G31"/>
    <mergeCell ref="C32:D32"/>
    <mergeCell ref="A36:G36"/>
    <mergeCell ref="A37:G37"/>
    <mergeCell ref="B38:C38"/>
    <mergeCell ref="D38:E38"/>
    <mergeCell ref="B39:C39"/>
    <mergeCell ref="D39:E39"/>
    <mergeCell ref="B40:C40"/>
    <mergeCell ref="D40:E40"/>
    <mergeCell ref="A41:G41"/>
    <mergeCell ref="A42:G42"/>
    <mergeCell ref="B43:C43"/>
    <mergeCell ref="D43:E43"/>
    <mergeCell ref="A4:G4"/>
    <mergeCell ref="C16:D16"/>
    <mergeCell ref="A15:G15"/>
    <mergeCell ref="E16:G16"/>
    <mergeCell ref="B12:E12"/>
    <mergeCell ref="B14:E14"/>
    <mergeCell ref="B7:E7"/>
    <mergeCell ref="B8:E8"/>
    <mergeCell ref="B9:E9"/>
    <mergeCell ref="B10:E10"/>
    <mergeCell ref="A48:G48"/>
    <mergeCell ref="A49:G49"/>
    <mergeCell ref="A6:E6"/>
    <mergeCell ref="A5:G5"/>
    <mergeCell ref="A46:E47"/>
    <mergeCell ref="B11:E11"/>
    <mergeCell ref="B13:E13"/>
    <mergeCell ref="B44:C44"/>
    <mergeCell ref="D44:E44"/>
    <mergeCell ref="A45:G45"/>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2010-01-13T15:48:01Z</cp:lastPrinted>
  <dcterms:created xsi:type="dcterms:W3CDTF">2000-01-30T17:10:20Z</dcterms:created>
  <dcterms:modified xsi:type="dcterms:W3CDTF">2010-04-29T13:24:54Z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